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ro\OneDrive\Documentos\LICITAÇÃO - 2023\PREFEITURA - P.M.F.R\PROC. 03-2023-PR 01-2023-COLETA DE LIXO\"/>
    </mc:Choice>
  </mc:AlternateContent>
  <xr:revisionPtr revIDLastSave="0" documentId="13_ncr:1_{049DC2F4-A8E3-456C-91E2-0D3DE9F2E0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.O" sheetId="1" r:id="rId1"/>
  </sheets>
  <definedNames>
    <definedName name="_xlnm.Print_Area" localSheetId="0">P.O!$A$1:$F$151</definedName>
  </definedNames>
  <calcPr calcId="181029"/>
</workbook>
</file>

<file path=xl/calcChain.xml><?xml version="1.0" encoding="utf-8"?>
<calcChain xmlns="http://schemas.openxmlformats.org/spreadsheetml/2006/main">
  <c r="E16" i="1" l="1"/>
  <c r="E123" i="1"/>
  <c r="E122" i="1"/>
  <c r="D124" i="1" s="1"/>
  <c r="E124" i="1" s="1"/>
  <c r="D126" i="1" s="1"/>
  <c r="E126" i="1" s="1"/>
  <c r="F127" i="1" s="1"/>
  <c r="E118" i="1" l="1"/>
  <c r="E117" i="1"/>
  <c r="D113" i="1"/>
  <c r="C109" i="1"/>
  <c r="C111" i="1" s="1"/>
  <c r="D109" i="1"/>
  <c r="D111" i="1"/>
  <c r="F119" i="1" l="1"/>
  <c r="E111" i="1"/>
  <c r="C113" i="1"/>
  <c r="E113" i="1" s="1"/>
  <c r="E109" i="1"/>
  <c r="F114" i="1" l="1"/>
  <c r="E98" i="1"/>
  <c r="E96" i="1"/>
  <c r="E97" i="1"/>
  <c r="E95" i="1"/>
  <c r="E89" i="1"/>
  <c r="D91" i="1" s="1"/>
  <c r="E91" i="1" s="1"/>
  <c r="F92" i="1" s="1"/>
  <c r="E88" i="1"/>
  <c r="E99" i="1" l="1"/>
  <c r="D101" i="1" s="1"/>
  <c r="E101" i="1" s="1"/>
  <c r="F102" i="1" s="1"/>
  <c r="E67" i="1"/>
  <c r="E58" i="1"/>
  <c r="E59" i="1"/>
  <c r="E60" i="1"/>
  <c r="E61" i="1"/>
  <c r="E62" i="1"/>
  <c r="E63" i="1"/>
  <c r="E64" i="1"/>
  <c r="E65" i="1"/>
  <c r="E66" i="1"/>
  <c r="E57" i="1"/>
  <c r="E81" i="1"/>
  <c r="E80" i="1"/>
  <c r="E82" i="1"/>
  <c r="D84" i="1" s="1"/>
  <c r="E84" i="1" s="1"/>
  <c r="F85" i="1" s="1"/>
  <c r="E45" i="1"/>
  <c r="E35" i="1"/>
  <c r="E34" i="1"/>
  <c r="E24" i="1"/>
  <c r="E23" i="1"/>
  <c r="F129" i="1" l="1"/>
  <c r="E8" i="1" s="1"/>
  <c r="E25" i="1"/>
  <c r="D26" i="1" s="1"/>
  <c r="E26" i="1" s="1"/>
  <c r="E27" i="1" s="1"/>
  <c r="D28" i="1" s="1"/>
  <c r="E28" i="1" s="1"/>
  <c r="E36" i="1"/>
  <c r="D37" i="1" s="1"/>
  <c r="E37" i="1" s="1"/>
  <c r="E38" i="1" s="1"/>
  <c r="D40" i="1" s="1"/>
  <c r="E40" i="1" s="1"/>
  <c r="D41" i="1" s="1"/>
  <c r="E41" i="1" s="1"/>
  <c r="F42" i="1" s="1"/>
  <c r="D69" i="1"/>
  <c r="E69" i="1" s="1"/>
  <c r="D71" i="1" s="1"/>
  <c r="E71" i="1" s="1"/>
  <c r="F72" i="1" s="1"/>
  <c r="D46" i="1"/>
  <c r="E46" i="1" s="1"/>
  <c r="D47" i="1" s="1"/>
  <c r="E47" i="1" s="1"/>
  <c r="D49" i="1" s="1"/>
  <c r="E49" i="1" s="1"/>
  <c r="F50" i="1" s="1"/>
  <c r="F74" i="1" l="1"/>
  <c r="E7" i="1" s="1"/>
  <c r="D30" i="1"/>
  <c r="E30" i="1" s="1"/>
  <c r="F31" i="1" l="1"/>
  <c r="F52" i="1" s="1"/>
  <c r="E6" i="1" s="1"/>
  <c r="F131" i="1" l="1"/>
  <c r="D135" i="1" s="1"/>
  <c r="E135" i="1" s="1"/>
  <c r="F136" i="1" s="1"/>
  <c r="F138" i="1" s="1"/>
  <c r="E9" i="1" s="1"/>
  <c r="E10" i="1" s="1"/>
  <c r="F8" i="1" l="1"/>
  <c r="F7" i="1"/>
  <c r="F6" i="1"/>
  <c r="F9" i="1"/>
  <c r="F140" i="1"/>
  <c r="F144" i="1" l="1"/>
  <c r="F150" i="1" s="1"/>
  <c r="F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B105" authorId="0" shapeId="0" xr:uid="{963DBD19-F0FE-4695-9523-6A3CE066ACEB}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
</t>
        </r>
      </text>
    </comment>
    <comment ref="C108" authorId="0" shapeId="0" xr:uid="{CA95AC35-66E4-411D-A0EB-3BF196211B3A}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108" authorId="0" shapeId="0" xr:uid="{9A2259F4-ADE8-4B5B-9272-1B504D1164B4}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110" authorId="0" shapeId="0" xr:uid="{323E5F93-1AF4-4B82-8CB8-B595E690D2BC}">
      <text>
        <r>
          <rPr>
            <sz val="9"/>
            <color indexed="81"/>
            <rFont val="Tahoma"/>
            <family val="2"/>
          </rPr>
          <t>Informar o consumo de óleo do motor a cada 1000km</t>
        </r>
      </text>
    </comment>
    <comment ref="D110" authorId="0" shapeId="0" xr:uid="{4D9969FC-F339-43EA-9494-BB8C4923AFE8}">
      <text>
        <r>
          <rPr>
            <sz val="9"/>
            <color indexed="81"/>
            <rFont val="Tahoma"/>
            <family val="2"/>
          </rPr>
          <t xml:space="preserve">Informar o preço unitário do litro do óleo do motor
</t>
        </r>
      </text>
    </comment>
    <comment ref="C112" authorId="0" shapeId="0" xr:uid="{E5F28BBF-2CEA-498A-9A97-8E0B5C45BF3F}">
      <text>
        <r>
          <rPr>
            <sz val="9"/>
            <color indexed="81"/>
            <rFont val="Tahoma"/>
            <family val="2"/>
          </rPr>
          <t>Informar o consumo de graxa a cada 1000km</t>
        </r>
      </text>
    </comment>
    <comment ref="D112" authorId="0" shapeId="0" xr:uid="{8A006D05-9988-48DF-96EF-12A7D2C9442B}">
      <text>
        <r>
          <rPr>
            <sz val="9"/>
            <color indexed="81"/>
            <rFont val="Tahoma"/>
            <family val="2"/>
          </rPr>
          <t xml:space="preserve">Informar o preço unitário do litro da graxa
</t>
        </r>
      </text>
    </comment>
    <comment ref="D117" authorId="0" shapeId="0" xr:uid="{5A34484D-173A-40EE-A30C-3641FD159D9D}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</commentList>
</comments>
</file>

<file path=xl/sharedStrings.xml><?xml version="1.0" encoding="utf-8"?>
<sst xmlns="http://schemas.openxmlformats.org/spreadsheetml/2006/main" count="219" uniqueCount="101">
  <si>
    <t>1.2. Motorista (Coleta domiciliar e coleta de resíduos públicos)</t>
  </si>
  <si>
    <t>2. Uniformes e Equipamentos de Proteção Individual</t>
  </si>
  <si>
    <t>2.1. Uniformes e EPI's para Coletor</t>
  </si>
  <si>
    <t>CUSTO TOTAL MENSAL COM DESPESAS OPERACIONAIS (R$/mês)</t>
  </si>
  <si>
    <t>Soma</t>
  </si>
  <si>
    <t>Total por Motorista</t>
  </si>
  <si>
    <t>Custo de óleo diesel / km rodado</t>
  </si>
  <si>
    <t>km/l</t>
  </si>
  <si>
    <t>Custo mensal com óleo diesel</t>
  </si>
  <si>
    <t>km</t>
  </si>
  <si>
    <t>Custo de óleo do motor /1.000 km rodados</t>
  </si>
  <si>
    <t>l/1.000 km</t>
  </si>
  <si>
    <t>Custo mensal com óleo do motor</t>
  </si>
  <si>
    <t>Custo de graxa /1.000 km rodados</t>
  </si>
  <si>
    <t>kg/1.000 km</t>
  </si>
  <si>
    <t>Custo mensal com graxa</t>
  </si>
  <si>
    <t>Custo de manutenção dos caminhões</t>
  </si>
  <si>
    <t>R$/km rodado</t>
  </si>
  <si>
    <t>Despesas com pesagem dos resíduos coletados</t>
  </si>
  <si>
    <t>pesagem</t>
  </si>
  <si>
    <t xml:space="preserve">Custo de pneus </t>
  </si>
  <si>
    <t>RATEIO DOS CUSTOS MENSAIS</t>
  </si>
  <si>
    <t>(A) Total de custo mensal</t>
  </si>
  <si>
    <t>(B) Quantidade média de resíduos coletados por mês (Ton)</t>
  </si>
  <si>
    <t>(C) Distância de transporte estimada: Km /mês.</t>
  </si>
  <si>
    <t>R$ / TON</t>
  </si>
  <si>
    <t>Síntese dos custos</t>
  </si>
  <si>
    <t>Item</t>
  </si>
  <si>
    <t>Custo (R$/mês)</t>
  </si>
  <si>
    <t>%</t>
  </si>
  <si>
    <t>1. Mão-de-obra</t>
  </si>
  <si>
    <t>3. Veículos e Equipamentos</t>
  </si>
  <si>
    <t>4. Benefícios e Despesas Indiretas - BDI</t>
  </si>
  <si>
    <t>CUSTO TOTAL MENSAL COM A COLETA DOMICILIAR</t>
  </si>
  <si>
    <t>Síntese de quantitativos</t>
  </si>
  <si>
    <t>Mão-de-obra</t>
  </si>
  <si>
    <t>Quantidade</t>
  </si>
  <si>
    <t>1.1. Coletor (Coleta domiciliar e coleta de resíduos públicos)</t>
  </si>
  <si>
    <t>1.3. Gerente</t>
  </si>
  <si>
    <t>Total de mão-de-obra (postos de trabalho)</t>
  </si>
  <si>
    <t>Veículos e Equipamentos</t>
  </si>
  <si>
    <t>3.1. Veículo Coletor Compactador Toco (Coleta domiciliar)</t>
  </si>
  <si>
    <t>Discriminação</t>
  </si>
  <si>
    <t>Unidade</t>
  </si>
  <si>
    <t>Preço unitário</t>
  </si>
  <si>
    <t>Subtotal</t>
  </si>
  <si>
    <t>Total (R$)</t>
  </si>
  <si>
    <t>Salário Normal</t>
  </si>
  <si>
    <t>mês</t>
  </si>
  <si>
    <t>Adicional de Insalubridade</t>
  </si>
  <si>
    <t>Encargos Sociais</t>
  </si>
  <si>
    <t>Total por Coletor</t>
  </si>
  <si>
    <t>Total do Efetivo</t>
  </si>
  <si>
    <t>homem</t>
  </si>
  <si>
    <t>Turnos Trabalhados na Coleta Regular</t>
  </si>
  <si>
    <t>Total por Gerente Operacional</t>
  </si>
  <si>
    <t>Jaqueta com reflexivo (NBR 15.292)</t>
  </si>
  <si>
    <t>unidade</t>
  </si>
  <si>
    <t>Calça</t>
  </si>
  <si>
    <t>Camiseta de algodão</t>
  </si>
  <si>
    <t>Boné</t>
  </si>
  <si>
    <t>Tênis de segurança com palmilha aço</t>
  </si>
  <si>
    <t>par</t>
  </si>
  <si>
    <t>Meia de algodão com ano alto</t>
  </si>
  <si>
    <t>Capa de chuva amarela com reflexivo</t>
  </si>
  <si>
    <t>Colete reflexivo</t>
  </si>
  <si>
    <t>Luva de proteção</t>
  </si>
  <si>
    <t>Protetor solar FPS 30</t>
  </si>
  <si>
    <t>frasco 120g</t>
  </si>
  <si>
    <t>Higienização de uniformes e EPI's</t>
  </si>
  <si>
    <t>3.1.1. Depreciação</t>
  </si>
  <si>
    <t>Custo de aquisição do Caminhão</t>
  </si>
  <si>
    <t>Depreciação mensal veículos coletores</t>
  </si>
  <si>
    <t>3.1.2. Remuneração do Capital  Investido</t>
  </si>
  <si>
    <t>Custo dos veículos coletores</t>
  </si>
  <si>
    <t>Remuneração mensal de capital</t>
  </si>
  <si>
    <t>3.1.3. Impostos e Seguros</t>
  </si>
  <si>
    <t>IPVA</t>
  </si>
  <si>
    <t>Seguro obrigatório</t>
  </si>
  <si>
    <t>Seguro contra terceiros</t>
  </si>
  <si>
    <t>Impostos e seguros mensais</t>
  </si>
  <si>
    <t>3.1.4. Consumos</t>
  </si>
  <si>
    <t>3.1.5. Manutenção</t>
  </si>
  <si>
    <t>3.1.6. Pneus</t>
  </si>
  <si>
    <t>Custo de recapagem</t>
  </si>
  <si>
    <t>Custo jg. compl. + recap. / km rodado</t>
  </si>
  <si>
    <t>km/jogo</t>
  </si>
  <si>
    <t>Custo mensal com pneus</t>
  </si>
  <si>
    <t>Benefícios e despesas indiretas</t>
  </si>
  <si>
    <t>PREÇO POR TONELADA COLETA: [A/B]</t>
  </si>
  <si>
    <t xml:space="preserve">Custo Mensal com BDI (R$/mês) </t>
  </si>
  <si>
    <t>CUSTOS MENSAL TOTAL (R$/mês)</t>
  </si>
  <si>
    <t>Custo Mensal com Veículos e Equipamentos (R$/mês)</t>
  </si>
  <si>
    <t>Quilometragem mensal Coleta (estimada)</t>
  </si>
  <si>
    <t xml:space="preserve">Custo Mensal com Uniformes e EPI's (R$/mês) </t>
  </si>
  <si>
    <t>Custo Mensal com Mão-de-obra (R$/mês)</t>
  </si>
  <si>
    <t>Coleta, Transporte e Destinação Final de Resíduos Domiciliares</t>
  </si>
  <si>
    <t>Planilha de Composição de Custos (P.O)</t>
  </si>
  <si>
    <t>Depreciação (60 meses)</t>
  </si>
  <si>
    <t>Assinatura do Responsável</t>
  </si>
  <si>
    <t>*Obs: Prencher os campos em amarelo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</si>
</sst>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_(* #,##0.000_);_(* \(#,##0.000\);_(* &quot;-&quot;??_);_(@_)"/>
    <numFmt numFmtId="166" formatCode="_(* #,##0_);_(* \(#,##0\);_(* &quot;-&quot;??_);_(@_)"/>
    <numFmt numFmtId="167" formatCode="_-* #,##0.0_-;\-* #,##0.0_-;_-* &quot;-&quot;??_-;_-@_-"/>
    <numFmt numFmtId="168" formatCode="_-* #,##0_-;\-* #,##0_-;_-* &quot;-&quot;??_-;_-@_-"/>
  </numFmts>
  <fonts count="8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8"/>
      <name val="Times New Roman"/>
      <family val="1"/>
    </font>
    <font>
      <sz val="9"/>
      <color indexed="81"/>
      <name val="Tahoma"/>
      <family val="2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7"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 wrapText="1" indent="1"/>
    </xf>
    <xf numFmtId="0" fontId="4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6" fontId="6" fillId="0" borderId="1" xfId="1" applyNumberFormat="1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43" fontId="6" fillId="3" borderId="1" xfId="1" applyFont="1" applyFill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wrapText="1"/>
    </xf>
    <xf numFmtId="3" fontId="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43" fontId="5" fillId="0" borderId="1" xfId="0" applyNumberFormat="1" applyFont="1" applyBorder="1" applyAlignment="1">
      <alignment horizontal="left" vertical="center"/>
    </xf>
    <xf numFmtId="167" fontId="5" fillId="0" borderId="1" xfId="1" applyNumberFormat="1" applyFont="1" applyBorder="1" applyAlignment="1">
      <alignment horizontal="left" vertical="center"/>
    </xf>
    <xf numFmtId="168" fontId="5" fillId="0" borderId="1" xfId="1" applyNumberFormat="1" applyFont="1" applyBorder="1" applyAlignment="1">
      <alignment horizontal="left" vertical="center"/>
    </xf>
    <xf numFmtId="43" fontId="7" fillId="0" borderId="1" xfId="1" applyFont="1" applyBorder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shrinkToFit="1"/>
    </xf>
    <xf numFmtId="43" fontId="6" fillId="0" borderId="1" xfId="1" applyFont="1" applyBorder="1" applyAlignment="1">
      <alignment horizontal="right" vertical="center" wrapText="1"/>
    </xf>
    <xf numFmtId="43" fontId="6" fillId="0" borderId="1" xfId="1" applyFont="1" applyBorder="1" applyAlignment="1">
      <alignment horizontal="right" vertical="top" wrapText="1"/>
    </xf>
    <xf numFmtId="4" fontId="4" fillId="2" borderId="1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center" vertical="top" wrapText="1"/>
    </xf>
    <xf numFmtId="1" fontId="5" fillId="0" borderId="0" xfId="0" applyNumberFormat="1" applyFont="1" applyAlignment="1">
      <alignment horizontal="center" vertical="top" shrinkToFit="1"/>
    </xf>
    <xf numFmtId="43" fontId="6" fillId="0" borderId="0" xfId="1" applyFont="1" applyBorder="1" applyAlignment="1">
      <alignment horizontal="right" vertical="top" wrapText="1"/>
    </xf>
    <xf numFmtId="43" fontId="6" fillId="0" borderId="0" xfId="0" applyNumberFormat="1" applyFont="1" applyAlignment="1">
      <alignment horizontal="right" vertical="center" wrapText="1"/>
    </xf>
    <xf numFmtId="43" fontId="6" fillId="0" borderId="0" xfId="0" applyNumberFormat="1" applyFont="1" applyAlignment="1">
      <alignment horizontal="right" vertical="top" wrapText="1"/>
    </xf>
    <xf numFmtId="43" fontId="6" fillId="0" borderId="0" xfId="1" applyFont="1" applyBorder="1" applyAlignment="1">
      <alignment horizontal="right" vertical="center" wrapText="1"/>
    </xf>
    <xf numFmtId="43" fontId="5" fillId="0" borderId="0" xfId="1" applyFont="1" applyBorder="1" applyAlignment="1">
      <alignment horizontal="right" vertical="center" wrapText="1"/>
    </xf>
    <xf numFmtId="43" fontId="5" fillId="0" borderId="0" xfId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3" fontId="5" fillId="0" borderId="0" xfId="1" applyFont="1" applyBorder="1" applyAlignment="1">
      <alignment horizontal="left" wrapText="1"/>
    </xf>
    <xf numFmtId="0" fontId="6" fillId="0" borderId="0" xfId="0" applyFont="1" applyAlignment="1">
      <alignment horizontal="right" vertical="top" wrapText="1" indent="2"/>
    </xf>
    <xf numFmtId="0" fontId="6" fillId="0" borderId="0" xfId="0" applyFont="1" applyAlignment="1">
      <alignment horizontal="right" vertical="center" wrapText="1" indent="2"/>
    </xf>
    <xf numFmtId="43" fontId="5" fillId="0" borderId="0" xfId="0" applyNumberFormat="1" applyFont="1" applyAlignment="1">
      <alignment horizontal="right" vertical="center" wrapText="1"/>
    </xf>
    <xf numFmtId="43" fontId="6" fillId="0" borderId="0" xfId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shrinkToFit="1"/>
    </xf>
    <xf numFmtId="1" fontId="7" fillId="0" borderId="1" xfId="0" applyNumberFormat="1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3" fontId="4" fillId="0" borderId="1" xfId="1" applyFont="1" applyBorder="1" applyAlignment="1">
      <alignment horizontal="right" vertical="top" wrapText="1"/>
    </xf>
    <xf numFmtId="43" fontId="6" fillId="0" borderId="1" xfId="0" applyNumberFormat="1" applyFont="1" applyBorder="1" applyAlignment="1">
      <alignment horizontal="right" vertical="center" wrapText="1"/>
    </xf>
    <xf numFmtId="43" fontId="6" fillId="0" borderId="1" xfId="0" applyNumberFormat="1" applyFont="1" applyBorder="1" applyAlignment="1">
      <alignment horizontal="right" vertical="top" wrapText="1"/>
    </xf>
    <xf numFmtId="4" fontId="4" fillId="2" borderId="1" xfId="0" applyNumberFormat="1" applyFont="1" applyFill="1" applyBorder="1" applyAlignment="1">
      <alignment horizontal="right" vertical="top" wrapText="1"/>
    </xf>
    <xf numFmtId="43" fontId="4" fillId="2" borderId="1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right" vertical="center" wrapText="1"/>
    </xf>
    <xf numFmtId="12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left" vertical="top" wrapText="1" indent="5"/>
    </xf>
    <xf numFmtId="13" fontId="5" fillId="0" borderId="1" xfId="0" applyNumberFormat="1" applyFont="1" applyBorder="1" applyAlignment="1">
      <alignment horizontal="center" vertical="top" shrinkToFit="1"/>
    </xf>
    <xf numFmtId="1" fontId="5" fillId="0" borderId="1" xfId="1" applyNumberFormat="1" applyFont="1" applyBorder="1" applyAlignment="1">
      <alignment horizontal="center" vertical="center" shrinkToFit="1"/>
    </xf>
    <xf numFmtId="165" fontId="6" fillId="3" borderId="1" xfId="1" applyNumberFormat="1" applyFont="1" applyFill="1" applyBorder="1" applyAlignment="1">
      <alignment horizontal="center" vertical="center"/>
    </xf>
    <xf numFmtId="43" fontId="4" fillId="2" borderId="1" xfId="0" applyNumberFormat="1" applyFont="1" applyFill="1" applyBorder="1" applyAlignment="1">
      <alignment horizontal="center" vertical="center" wrapText="1"/>
    </xf>
    <xf numFmtId="43" fontId="6" fillId="0" borderId="1" xfId="0" applyNumberFormat="1" applyFont="1" applyBorder="1" applyAlignment="1">
      <alignment horizontal="right" vertical="center" wrapText="1" indent="4"/>
    </xf>
    <xf numFmtId="0" fontId="7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wrapText="1"/>
    </xf>
    <xf numFmtId="0" fontId="5" fillId="0" borderId="7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wrapText="1"/>
    </xf>
    <xf numFmtId="0" fontId="6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2" fontId="5" fillId="0" borderId="7" xfId="0" applyNumberFormat="1" applyFont="1" applyBorder="1" applyAlignment="1">
      <alignment horizontal="left" vertical="top" wrapText="1"/>
    </xf>
    <xf numFmtId="43" fontId="4" fillId="0" borderId="7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left" vertical="top" wrapText="1" indent="2"/>
    </xf>
    <xf numFmtId="43" fontId="4" fillId="0" borderId="7" xfId="0" applyNumberFormat="1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3" fontId="6" fillId="2" borderId="7" xfId="0" applyNumberFormat="1" applyFont="1" applyFill="1" applyBorder="1" applyAlignment="1">
      <alignment horizontal="right" vertical="top" wrapText="1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3" fontId="5" fillId="0" borderId="0" xfId="1" applyNumberFormat="1" applyFont="1" applyBorder="1" applyAlignment="1">
      <alignment horizontal="center" vertical="center" shrinkToFit="1"/>
    </xf>
    <xf numFmtId="4" fontId="6" fillId="3" borderId="2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10" fontId="6" fillId="3" borderId="1" xfId="2" applyNumberFormat="1" applyFont="1" applyFill="1" applyBorder="1" applyAlignment="1">
      <alignment horizontal="center" vertical="top" wrapText="1"/>
    </xf>
    <xf numFmtId="9" fontId="5" fillId="3" borderId="1" xfId="2" applyFont="1" applyFill="1" applyBorder="1" applyAlignment="1">
      <alignment horizontal="center" vertical="top" shrinkToFit="1"/>
    </xf>
    <xf numFmtId="4" fontId="6" fillId="3" borderId="1" xfId="1" applyNumberFormat="1" applyFont="1" applyFill="1" applyBorder="1" applyAlignment="1">
      <alignment horizontal="right" vertical="center" wrapText="1"/>
    </xf>
    <xf numFmtId="43" fontId="6" fillId="3" borderId="1" xfId="1" applyFont="1" applyFill="1" applyBorder="1" applyAlignment="1">
      <alignment horizontal="right" vertical="center" wrapText="1"/>
    </xf>
    <xf numFmtId="10" fontId="6" fillId="3" borderId="1" xfId="2" applyNumberFormat="1" applyFont="1" applyFill="1" applyBorder="1" applyAlignment="1">
      <alignment horizontal="center" vertical="center" wrapText="1"/>
    </xf>
    <xf numFmtId="9" fontId="5" fillId="3" borderId="1" xfId="2" applyFont="1" applyFill="1" applyBorder="1" applyAlignment="1">
      <alignment horizontal="center" vertical="center" shrinkToFit="1"/>
    </xf>
    <xf numFmtId="164" fontId="6" fillId="3" borderId="1" xfId="2" applyNumberFormat="1" applyFont="1" applyFill="1" applyBorder="1" applyAlignment="1">
      <alignment horizontal="center" vertical="top" wrapText="1"/>
    </xf>
    <xf numFmtId="3" fontId="5" fillId="3" borderId="1" xfId="1" applyNumberFormat="1" applyFont="1" applyFill="1" applyBorder="1" applyAlignment="1">
      <alignment horizontal="center" vertical="center" shrinkToFit="1"/>
    </xf>
    <xf numFmtId="3" fontId="5" fillId="0" borderId="1" xfId="0" applyNumberFormat="1" applyFont="1" applyBorder="1" applyAlignment="1">
      <alignment horizontal="center" vertical="top" shrinkToFit="1"/>
    </xf>
    <xf numFmtId="10" fontId="6" fillId="0" borderId="8" xfId="0" applyNumberFormat="1" applyFont="1" applyBorder="1" applyAlignment="1">
      <alignment horizontal="right" vertical="center" wrapText="1"/>
    </xf>
    <xf numFmtId="10" fontId="4" fillId="0" borderId="8" xfId="0" applyNumberFormat="1" applyFont="1" applyBorder="1" applyAlignment="1">
      <alignment horizontal="right" vertical="center" wrapText="1"/>
    </xf>
    <xf numFmtId="43" fontId="6" fillId="0" borderId="2" xfId="1" applyFont="1" applyBorder="1" applyAlignment="1">
      <alignment vertical="center"/>
    </xf>
    <xf numFmtId="43" fontId="6" fillId="0" borderId="8" xfId="1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4" fillId="0" borderId="8" xfId="1" applyFont="1" applyBorder="1" applyAlignment="1">
      <alignment vertical="center"/>
    </xf>
    <xf numFmtId="43" fontId="6" fillId="0" borderId="1" xfId="1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43" fontId="4" fillId="0" borderId="1" xfId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3"/>
  <sheetViews>
    <sheetView tabSelected="1" topLeftCell="A84" zoomScale="70" zoomScaleNormal="70" workbookViewId="0">
      <selection activeCell="C135" sqref="C135"/>
    </sheetView>
  </sheetViews>
  <sheetFormatPr defaultRowHeight="15.6" x14ac:dyDescent="0.25"/>
  <cols>
    <col min="1" max="1" width="45" style="3" bestFit="1" customWidth="1"/>
    <col min="2" max="2" width="13.5546875" style="3" bestFit="1" customWidth="1"/>
    <col min="3" max="3" width="16" style="3" customWidth="1"/>
    <col min="4" max="4" width="18.33203125" style="20" customWidth="1"/>
    <col min="5" max="6" width="17.33203125" style="3" customWidth="1"/>
    <col min="7" max="7" width="6.88671875" style="3" customWidth="1"/>
    <col min="8" max="16384" width="8.88671875" style="3"/>
  </cols>
  <sheetData>
    <row r="1" spans="1:7" ht="25.05" customHeight="1" x14ac:dyDescent="0.25">
      <c r="A1" s="146" t="s">
        <v>96</v>
      </c>
      <c r="B1" s="147"/>
      <c r="C1" s="147"/>
      <c r="D1" s="147"/>
      <c r="E1" s="147"/>
      <c r="F1" s="148"/>
    </row>
    <row r="2" spans="1:7" ht="25.05" customHeight="1" x14ac:dyDescent="0.25">
      <c r="A2" s="149" t="s">
        <v>97</v>
      </c>
      <c r="B2" s="150"/>
      <c r="C2" s="150"/>
      <c r="D2" s="150"/>
      <c r="E2" s="150"/>
      <c r="F2" s="151"/>
    </row>
    <row r="3" spans="1:7" ht="25.05" customHeight="1" x14ac:dyDescent="0.25">
      <c r="A3" s="120" t="s">
        <v>100</v>
      </c>
      <c r="B3" s="121"/>
      <c r="C3" s="121"/>
      <c r="D3" s="121"/>
      <c r="E3" s="121"/>
      <c r="F3" s="122"/>
    </row>
    <row r="4" spans="1:7" ht="30" customHeight="1" x14ac:dyDescent="0.25">
      <c r="A4" s="123" t="s">
        <v>26</v>
      </c>
      <c r="B4" s="124"/>
      <c r="C4" s="124"/>
      <c r="D4" s="124"/>
      <c r="E4" s="124"/>
      <c r="F4" s="125"/>
      <c r="G4" s="1"/>
    </row>
    <row r="5" spans="1:7" x14ac:dyDescent="0.3">
      <c r="A5" s="126" t="s">
        <v>27</v>
      </c>
      <c r="B5" s="126"/>
      <c r="C5" s="126"/>
      <c r="D5" s="132" t="s">
        <v>28</v>
      </c>
      <c r="E5" s="132"/>
      <c r="F5" s="53" t="s">
        <v>29</v>
      </c>
      <c r="G5" s="4"/>
    </row>
    <row r="6" spans="1:7" ht="16.05" customHeight="1" x14ac:dyDescent="0.3">
      <c r="A6" s="131" t="s">
        <v>30</v>
      </c>
      <c r="B6" s="131"/>
      <c r="C6" s="133"/>
      <c r="D6" s="114"/>
      <c r="E6" s="115">
        <f>F52</f>
        <v>0</v>
      </c>
      <c r="F6" s="112" t="e">
        <f>E6/E$10</f>
        <v>#DIV/0!</v>
      </c>
      <c r="G6" s="4"/>
    </row>
    <row r="7" spans="1:7" ht="15" customHeight="1" x14ac:dyDescent="0.3">
      <c r="A7" s="131" t="s">
        <v>1</v>
      </c>
      <c r="B7" s="131"/>
      <c r="C7" s="133"/>
      <c r="D7" s="114"/>
      <c r="E7" s="115">
        <f>F74</f>
        <v>0</v>
      </c>
      <c r="F7" s="112" t="e">
        <f t="shared" ref="F7:F9" si="0">E7/E$10</f>
        <v>#DIV/0!</v>
      </c>
      <c r="G7" s="4"/>
    </row>
    <row r="8" spans="1:7" x14ac:dyDescent="0.3">
      <c r="A8" s="131" t="s">
        <v>31</v>
      </c>
      <c r="B8" s="131"/>
      <c r="C8" s="133"/>
      <c r="D8" s="114"/>
      <c r="E8" s="115">
        <f>F129</f>
        <v>0</v>
      </c>
      <c r="F8" s="112" t="e">
        <f t="shared" si="0"/>
        <v>#DIV/0!</v>
      </c>
      <c r="G8" s="4"/>
    </row>
    <row r="9" spans="1:7" ht="15" customHeight="1" x14ac:dyDescent="0.3">
      <c r="A9" s="131" t="s">
        <v>32</v>
      </c>
      <c r="B9" s="131"/>
      <c r="C9" s="133"/>
      <c r="D9" s="114"/>
      <c r="E9" s="115">
        <f>F138</f>
        <v>0</v>
      </c>
      <c r="F9" s="112" t="e">
        <f t="shared" si="0"/>
        <v>#DIV/0!</v>
      </c>
      <c r="G9" s="4"/>
    </row>
    <row r="10" spans="1:7" ht="39.6" customHeight="1" x14ac:dyDescent="0.3">
      <c r="A10" s="126" t="s">
        <v>33</v>
      </c>
      <c r="B10" s="126"/>
      <c r="C10" s="134"/>
      <c r="D10" s="116"/>
      <c r="E10" s="117">
        <f>SUM(E6:E9)</f>
        <v>0</v>
      </c>
      <c r="F10" s="113" t="e">
        <f>SUM(F6:F9)</f>
        <v>#DIV/0!</v>
      </c>
      <c r="G10" s="4"/>
    </row>
    <row r="11" spans="1:7" ht="30" customHeight="1" x14ac:dyDescent="0.25">
      <c r="A11" s="123" t="s">
        <v>34</v>
      </c>
      <c r="B11" s="124"/>
      <c r="C11" s="124"/>
      <c r="D11" s="124"/>
      <c r="E11" s="124"/>
      <c r="F11" s="78"/>
      <c r="G11" s="2"/>
    </row>
    <row r="12" spans="1:7" ht="14.25" customHeight="1" x14ac:dyDescent="0.3">
      <c r="A12" s="126" t="s">
        <v>35</v>
      </c>
      <c r="B12" s="126"/>
      <c r="C12" s="126"/>
      <c r="D12" s="126"/>
      <c r="E12" s="55" t="s">
        <v>36</v>
      </c>
      <c r="F12" s="79"/>
      <c r="G12" s="4"/>
    </row>
    <row r="13" spans="1:7" x14ac:dyDescent="0.3">
      <c r="A13" s="131" t="s">
        <v>37</v>
      </c>
      <c r="B13" s="131"/>
      <c r="C13" s="131"/>
      <c r="D13" s="131"/>
      <c r="E13" s="56">
        <v>2</v>
      </c>
      <c r="F13" s="79"/>
      <c r="G13" s="4"/>
    </row>
    <row r="14" spans="1:7" x14ac:dyDescent="0.3">
      <c r="A14" s="131" t="s">
        <v>0</v>
      </c>
      <c r="B14" s="131"/>
      <c r="C14" s="131"/>
      <c r="D14" s="131"/>
      <c r="E14" s="56">
        <v>1</v>
      </c>
      <c r="F14" s="79"/>
      <c r="G14" s="4"/>
    </row>
    <row r="15" spans="1:7" ht="15" customHeight="1" x14ac:dyDescent="0.3">
      <c r="A15" s="131" t="s">
        <v>38</v>
      </c>
      <c r="B15" s="131"/>
      <c r="C15" s="131"/>
      <c r="D15" s="131"/>
      <c r="E15" s="56">
        <v>1</v>
      </c>
      <c r="F15" s="79"/>
      <c r="G15" s="4"/>
    </row>
    <row r="16" spans="1:7" ht="14.55" customHeight="1" x14ac:dyDescent="0.3">
      <c r="A16" s="126" t="s">
        <v>39</v>
      </c>
      <c r="B16" s="126"/>
      <c r="C16" s="126"/>
      <c r="D16" s="126"/>
      <c r="E16" s="57">
        <f>SUM(E13:E15)</f>
        <v>4</v>
      </c>
      <c r="F16" s="79"/>
      <c r="G16" s="4"/>
    </row>
    <row r="17" spans="1:9" ht="15" customHeight="1" x14ac:dyDescent="0.3">
      <c r="A17" s="154"/>
      <c r="B17" s="155"/>
      <c r="C17" s="155"/>
      <c r="D17" s="155"/>
      <c r="E17" s="155"/>
      <c r="F17" s="156"/>
      <c r="G17" s="4"/>
    </row>
    <row r="18" spans="1:9" x14ac:dyDescent="0.3">
      <c r="A18" s="126" t="s">
        <v>40</v>
      </c>
      <c r="B18" s="126"/>
      <c r="C18" s="126"/>
      <c r="D18" s="126"/>
      <c r="E18" s="55" t="s">
        <v>36</v>
      </c>
      <c r="F18" s="79"/>
      <c r="G18" s="4"/>
    </row>
    <row r="19" spans="1:9" x14ac:dyDescent="0.3">
      <c r="A19" s="131" t="s">
        <v>41</v>
      </c>
      <c r="B19" s="131"/>
      <c r="C19" s="131"/>
      <c r="D19" s="131"/>
      <c r="E19" s="56">
        <v>1</v>
      </c>
      <c r="F19" s="79"/>
      <c r="G19" s="4"/>
    </row>
    <row r="20" spans="1:9" ht="30" customHeight="1" x14ac:dyDescent="0.3">
      <c r="A20" s="123" t="s">
        <v>30</v>
      </c>
      <c r="B20" s="124"/>
      <c r="C20" s="124"/>
      <c r="D20" s="124"/>
      <c r="E20" s="124"/>
      <c r="F20" s="125"/>
      <c r="G20" s="5"/>
    </row>
    <row r="21" spans="1:9" ht="19.95" customHeight="1" x14ac:dyDescent="0.25">
      <c r="A21" s="123" t="s">
        <v>37</v>
      </c>
      <c r="B21" s="124"/>
      <c r="C21" s="124"/>
      <c r="D21" s="124"/>
      <c r="E21" s="124"/>
      <c r="F21" s="125"/>
      <c r="G21" s="6"/>
    </row>
    <row r="22" spans="1:9" s="23" customFormat="1" ht="19.95" customHeight="1" x14ac:dyDescent="0.25">
      <c r="A22" s="58" t="s">
        <v>42</v>
      </c>
      <c r="B22" s="58" t="s">
        <v>43</v>
      </c>
      <c r="C22" s="58" t="s">
        <v>36</v>
      </c>
      <c r="D22" s="58" t="s">
        <v>44</v>
      </c>
      <c r="E22" s="58" t="s">
        <v>45</v>
      </c>
      <c r="F22" s="58" t="s">
        <v>46</v>
      </c>
      <c r="G22" s="10"/>
    </row>
    <row r="23" spans="1:9" x14ac:dyDescent="0.3">
      <c r="A23" s="30" t="s">
        <v>47</v>
      </c>
      <c r="B23" s="31" t="s">
        <v>48</v>
      </c>
      <c r="C23" s="32">
        <v>1</v>
      </c>
      <c r="D23" s="101"/>
      <c r="E23" s="34">
        <f>C23*D23</f>
        <v>0</v>
      </c>
      <c r="F23" s="80"/>
      <c r="G23" s="4"/>
    </row>
    <row r="24" spans="1:9" x14ac:dyDescent="0.3">
      <c r="A24" s="30" t="s">
        <v>49</v>
      </c>
      <c r="B24" s="31" t="s">
        <v>29</v>
      </c>
      <c r="C24" s="104"/>
      <c r="D24" s="102"/>
      <c r="E24" s="34">
        <f>C24*D24</f>
        <v>0</v>
      </c>
      <c r="F24" s="80"/>
      <c r="G24" s="4"/>
    </row>
    <row r="25" spans="1:9" x14ac:dyDescent="0.3">
      <c r="A25" s="135" t="s">
        <v>4</v>
      </c>
      <c r="B25" s="135"/>
      <c r="C25" s="135"/>
      <c r="D25" s="135"/>
      <c r="E25" s="60">
        <f>E23+E24</f>
        <v>0</v>
      </c>
      <c r="F25" s="80"/>
      <c r="G25" s="4"/>
    </row>
    <row r="26" spans="1:9" x14ac:dyDescent="0.3">
      <c r="A26" s="30" t="s">
        <v>50</v>
      </c>
      <c r="B26" s="31" t="s">
        <v>29</v>
      </c>
      <c r="C26" s="103"/>
      <c r="D26" s="59">
        <f>E25</f>
        <v>0</v>
      </c>
      <c r="E26" s="34">
        <f>C26*D26</f>
        <v>0</v>
      </c>
      <c r="F26" s="80"/>
      <c r="G26" s="4"/>
    </row>
    <row r="27" spans="1:9" x14ac:dyDescent="0.3">
      <c r="A27" s="136" t="s">
        <v>51</v>
      </c>
      <c r="B27" s="136"/>
      <c r="C27" s="136"/>
      <c r="D27" s="136"/>
      <c r="E27" s="34">
        <f>E25+E26</f>
        <v>0</v>
      </c>
      <c r="F27" s="80"/>
      <c r="G27" s="4"/>
      <c r="I27" s="11"/>
    </row>
    <row r="28" spans="1:9" x14ac:dyDescent="0.3">
      <c r="A28" s="30" t="s">
        <v>52</v>
      </c>
      <c r="B28" s="31" t="s">
        <v>53</v>
      </c>
      <c r="C28" s="32">
        <v>2</v>
      </c>
      <c r="D28" s="61">
        <f>E27</f>
        <v>0</v>
      </c>
      <c r="E28" s="34">
        <f>C28*D28</f>
        <v>0</v>
      </c>
      <c r="F28" s="80"/>
      <c r="G28" s="4"/>
    </row>
    <row r="29" spans="1:9" x14ac:dyDescent="0.3">
      <c r="A29" s="81"/>
      <c r="B29" s="4"/>
      <c r="C29" s="4"/>
      <c r="D29" s="29"/>
      <c r="E29" s="4"/>
      <c r="F29" s="79"/>
      <c r="G29" s="4"/>
    </row>
    <row r="30" spans="1:9" x14ac:dyDescent="0.3">
      <c r="A30" s="30" t="s">
        <v>54</v>
      </c>
      <c r="B30" s="32">
        <v>4</v>
      </c>
      <c r="C30" s="32">
        <v>10</v>
      </c>
      <c r="D30" s="61">
        <f>E28/C30</f>
        <v>0</v>
      </c>
      <c r="E30" s="62">
        <f>D30*B30</f>
        <v>0</v>
      </c>
      <c r="F30" s="79"/>
      <c r="G30" s="4"/>
    </row>
    <row r="31" spans="1:9" x14ac:dyDescent="0.3">
      <c r="A31" s="82"/>
      <c r="B31" s="38"/>
      <c r="C31" s="38"/>
      <c r="D31" s="40"/>
      <c r="E31" s="41"/>
      <c r="F31" s="63">
        <f>SUM(E30:E30)</f>
        <v>0</v>
      </c>
      <c r="G31" s="4"/>
    </row>
    <row r="32" spans="1:9" ht="19.95" customHeight="1" x14ac:dyDescent="0.25">
      <c r="A32" s="123" t="s">
        <v>0</v>
      </c>
      <c r="B32" s="124"/>
      <c r="C32" s="124"/>
      <c r="D32" s="124"/>
      <c r="E32" s="124"/>
      <c r="F32" s="125"/>
      <c r="G32" s="7"/>
    </row>
    <row r="33" spans="1:7" s="23" customFormat="1" ht="19.95" customHeight="1" x14ac:dyDescent="0.25">
      <c r="A33" s="58" t="s">
        <v>42</v>
      </c>
      <c r="B33" s="58" t="s">
        <v>43</v>
      </c>
      <c r="C33" s="58" t="s">
        <v>36</v>
      </c>
      <c r="D33" s="58" t="s">
        <v>44</v>
      </c>
      <c r="E33" s="58" t="s">
        <v>45</v>
      </c>
      <c r="F33" s="58" t="s">
        <v>46</v>
      </c>
      <c r="G33" s="10"/>
    </row>
    <row r="34" spans="1:7" x14ac:dyDescent="0.3">
      <c r="A34" s="30" t="s">
        <v>47</v>
      </c>
      <c r="B34" s="31" t="s">
        <v>48</v>
      </c>
      <c r="C34" s="32">
        <v>1</v>
      </c>
      <c r="D34" s="105"/>
      <c r="E34" s="34">
        <f>C34*D34</f>
        <v>0</v>
      </c>
      <c r="F34" s="80"/>
      <c r="G34" s="4"/>
    </row>
    <row r="35" spans="1:7" x14ac:dyDescent="0.3">
      <c r="A35" s="30" t="s">
        <v>49</v>
      </c>
      <c r="B35" s="31" t="s">
        <v>29</v>
      </c>
      <c r="C35" s="104"/>
      <c r="D35" s="105"/>
      <c r="E35" s="34">
        <f>C35*D35</f>
        <v>0</v>
      </c>
      <c r="F35" s="80"/>
      <c r="G35" s="4"/>
    </row>
    <row r="36" spans="1:7" x14ac:dyDescent="0.3">
      <c r="A36" s="135" t="s">
        <v>4</v>
      </c>
      <c r="B36" s="135"/>
      <c r="C36" s="135"/>
      <c r="D36" s="135"/>
      <c r="E36" s="60">
        <f>E34+E35</f>
        <v>0</v>
      </c>
      <c r="F36" s="80"/>
      <c r="G36" s="4"/>
    </row>
    <row r="37" spans="1:7" x14ac:dyDescent="0.3">
      <c r="A37" s="30" t="s">
        <v>50</v>
      </c>
      <c r="B37" s="31" t="s">
        <v>29</v>
      </c>
      <c r="C37" s="103"/>
      <c r="D37" s="33">
        <f>E36</f>
        <v>0</v>
      </c>
      <c r="E37" s="34">
        <f>C37*D37</f>
        <v>0</v>
      </c>
      <c r="F37" s="80"/>
      <c r="G37" s="4"/>
    </row>
    <row r="38" spans="1:7" x14ac:dyDescent="0.3">
      <c r="A38" s="136" t="s">
        <v>5</v>
      </c>
      <c r="B38" s="136"/>
      <c r="C38" s="136"/>
      <c r="D38" s="136"/>
      <c r="E38" s="34">
        <f>E36+E37</f>
        <v>0</v>
      </c>
      <c r="F38" s="80"/>
      <c r="G38" s="4"/>
    </row>
    <row r="39" spans="1:7" x14ac:dyDescent="0.3">
      <c r="F39" s="80"/>
      <c r="G39" s="4"/>
    </row>
    <row r="40" spans="1:7" x14ac:dyDescent="0.25">
      <c r="A40" s="30" t="s">
        <v>52</v>
      </c>
      <c r="B40" s="31" t="s">
        <v>53</v>
      </c>
      <c r="C40" s="32">
        <v>1</v>
      </c>
      <c r="D40" s="33">
        <f>E38</f>
        <v>0</v>
      </c>
      <c r="E40" s="34">
        <f>C40*D40</f>
        <v>0</v>
      </c>
      <c r="F40" s="84"/>
      <c r="G40" s="8"/>
    </row>
    <row r="41" spans="1:7" x14ac:dyDescent="0.3">
      <c r="A41" s="30" t="s">
        <v>54</v>
      </c>
      <c r="B41" s="32">
        <v>4</v>
      </c>
      <c r="C41" s="32">
        <v>10</v>
      </c>
      <c r="D41" s="33">
        <f>E40/C41</f>
        <v>0</v>
      </c>
      <c r="E41" s="34">
        <f>B41*D41</f>
        <v>0</v>
      </c>
      <c r="F41" s="79"/>
      <c r="G41" s="4"/>
    </row>
    <row r="42" spans="1:7" x14ac:dyDescent="0.3">
      <c r="A42" s="152"/>
      <c r="B42" s="153"/>
      <c r="C42" s="153"/>
      <c r="D42" s="153"/>
      <c r="E42" s="153"/>
      <c r="F42" s="64">
        <f>E41</f>
        <v>0</v>
      </c>
      <c r="G42" s="4"/>
    </row>
    <row r="43" spans="1:7" ht="19.95" customHeight="1" x14ac:dyDescent="0.25">
      <c r="A43" s="123" t="s">
        <v>38</v>
      </c>
      <c r="B43" s="124"/>
      <c r="C43" s="124"/>
      <c r="D43" s="124"/>
      <c r="E43" s="124"/>
      <c r="F43" s="125"/>
      <c r="G43" s="6"/>
    </row>
    <row r="44" spans="1:7" s="23" customFormat="1" ht="19.95" customHeight="1" x14ac:dyDescent="0.25">
      <c r="A44" s="58" t="s">
        <v>42</v>
      </c>
      <c r="B44" s="58" t="s">
        <v>43</v>
      </c>
      <c r="C44" s="58" t="s">
        <v>36</v>
      </c>
      <c r="D44" s="58" t="s">
        <v>44</v>
      </c>
      <c r="E44" s="58" t="s">
        <v>45</v>
      </c>
      <c r="F44" s="58" t="s">
        <v>46</v>
      </c>
      <c r="G44" s="10"/>
    </row>
    <row r="45" spans="1:7" s="11" customFormat="1" x14ac:dyDescent="0.25">
      <c r="A45" s="54" t="s">
        <v>47</v>
      </c>
      <c r="B45" s="65" t="s">
        <v>48</v>
      </c>
      <c r="C45" s="56">
        <v>1</v>
      </c>
      <c r="D45" s="105"/>
      <c r="E45" s="33">
        <f>C45*D45</f>
        <v>0</v>
      </c>
      <c r="F45" s="84"/>
      <c r="G45" s="8"/>
    </row>
    <row r="46" spans="1:7" s="11" customFormat="1" x14ac:dyDescent="0.25">
      <c r="A46" s="54" t="s">
        <v>50</v>
      </c>
      <c r="B46" s="65" t="s">
        <v>29</v>
      </c>
      <c r="C46" s="107"/>
      <c r="D46" s="118">
        <f>E45</f>
        <v>0</v>
      </c>
      <c r="E46" s="33">
        <f>C46*D46</f>
        <v>0</v>
      </c>
      <c r="F46" s="84"/>
      <c r="G46" s="8"/>
    </row>
    <row r="47" spans="1:7" s="11" customFormat="1" x14ac:dyDescent="0.25">
      <c r="A47" s="54" t="s">
        <v>55</v>
      </c>
      <c r="B47" s="65" t="s">
        <v>53</v>
      </c>
      <c r="C47" s="56">
        <v>1</v>
      </c>
      <c r="D47" s="118">
        <f>E45+E46</f>
        <v>0</v>
      </c>
      <c r="E47" s="33">
        <f>C47*D47</f>
        <v>0</v>
      </c>
      <c r="F47" s="84"/>
      <c r="G47" s="8"/>
    </row>
    <row r="48" spans="1:7" s="11" customFormat="1" x14ac:dyDescent="0.25">
      <c r="A48" s="83"/>
      <c r="B48" s="10"/>
      <c r="C48" s="10"/>
      <c r="D48" s="43"/>
      <c r="E48" s="44"/>
      <c r="F48" s="84"/>
      <c r="G48" s="8"/>
    </row>
    <row r="49" spans="1:7" s="11" customFormat="1" x14ac:dyDescent="0.25">
      <c r="A49" s="54" t="s">
        <v>54</v>
      </c>
      <c r="B49" s="56">
        <v>4</v>
      </c>
      <c r="C49" s="56">
        <v>10</v>
      </c>
      <c r="D49" s="33">
        <f>E47/C49</f>
        <v>0</v>
      </c>
      <c r="E49" s="33">
        <f>B49*D49</f>
        <v>0</v>
      </c>
      <c r="F49" s="84"/>
      <c r="G49" s="8"/>
    </row>
    <row r="50" spans="1:7" s="11" customFormat="1" x14ac:dyDescent="0.25">
      <c r="A50" s="83"/>
      <c r="B50" s="8"/>
      <c r="C50" s="8"/>
      <c r="D50" s="29"/>
      <c r="E50" s="46"/>
      <c r="F50" s="66">
        <f>E49</f>
        <v>0</v>
      </c>
      <c r="G50" s="8"/>
    </row>
    <row r="51" spans="1:7" x14ac:dyDescent="0.25">
      <c r="A51" s="154"/>
      <c r="B51" s="155"/>
      <c r="C51" s="155"/>
      <c r="D51" s="155"/>
      <c r="E51" s="155"/>
      <c r="F51" s="156"/>
      <c r="G51" s="8"/>
    </row>
    <row r="52" spans="1:7" ht="25.05" customHeight="1" x14ac:dyDescent="0.3">
      <c r="A52" s="126" t="s">
        <v>95</v>
      </c>
      <c r="B52" s="126"/>
      <c r="C52" s="126"/>
      <c r="D52" s="126"/>
      <c r="E52" s="126"/>
      <c r="F52" s="64">
        <f>F50+F42+F31</f>
        <v>0</v>
      </c>
      <c r="G52" s="4"/>
    </row>
    <row r="53" spans="1:7" x14ac:dyDescent="0.3">
      <c r="A53" s="139"/>
      <c r="B53" s="140"/>
      <c r="C53" s="140"/>
      <c r="D53" s="140"/>
      <c r="E53" s="140"/>
      <c r="F53" s="141"/>
      <c r="G53" s="4"/>
    </row>
    <row r="54" spans="1:7" ht="30" customHeight="1" x14ac:dyDescent="0.25">
      <c r="A54" s="123" t="s">
        <v>1</v>
      </c>
      <c r="B54" s="124"/>
      <c r="C54" s="124"/>
      <c r="D54" s="124"/>
      <c r="E54" s="124"/>
      <c r="F54" s="125"/>
      <c r="G54" s="9"/>
    </row>
    <row r="55" spans="1:7" ht="19.95" customHeight="1" x14ac:dyDescent="0.25">
      <c r="A55" s="123" t="s">
        <v>2</v>
      </c>
      <c r="B55" s="124"/>
      <c r="C55" s="124"/>
      <c r="D55" s="124"/>
      <c r="E55" s="124"/>
      <c r="F55" s="125"/>
      <c r="G55" s="6"/>
    </row>
    <row r="56" spans="1:7" ht="19.95" customHeight="1" x14ac:dyDescent="0.3">
      <c r="A56" s="58" t="s">
        <v>42</v>
      </c>
      <c r="B56" s="58" t="s">
        <v>43</v>
      </c>
      <c r="C56" s="58" t="s">
        <v>36</v>
      </c>
      <c r="D56" s="58" t="s">
        <v>44</v>
      </c>
      <c r="E56" s="58" t="s">
        <v>45</v>
      </c>
      <c r="F56" s="58" t="s">
        <v>46</v>
      </c>
      <c r="G56" s="4"/>
    </row>
    <row r="57" spans="1:7" x14ac:dyDescent="0.3">
      <c r="A57" s="30" t="s">
        <v>56</v>
      </c>
      <c r="B57" s="65" t="s">
        <v>57</v>
      </c>
      <c r="C57" s="67">
        <v>0.16666666666666666</v>
      </c>
      <c r="D57" s="106"/>
      <c r="E57" s="34">
        <f>D57*C57</f>
        <v>0</v>
      </c>
      <c r="F57" s="85"/>
      <c r="G57" s="4"/>
    </row>
    <row r="58" spans="1:7" x14ac:dyDescent="0.3">
      <c r="A58" s="30" t="s">
        <v>58</v>
      </c>
      <c r="B58" s="65" t="s">
        <v>57</v>
      </c>
      <c r="C58" s="67">
        <v>0.33333333333333331</v>
      </c>
      <c r="D58" s="106"/>
      <c r="E58" s="34">
        <f t="shared" ref="E58:E66" si="1">D58*C58</f>
        <v>0</v>
      </c>
      <c r="F58" s="85"/>
      <c r="G58" s="4"/>
    </row>
    <row r="59" spans="1:7" x14ac:dyDescent="0.3">
      <c r="A59" s="30" t="s">
        <v>59</v>
      </c>
      <c r="B59" s="65" t="s">
        <v>57</v>
      </c>
      <c r="C59" s="67">
        <v>1</v>
      </c>
      <c r="D59" s="106"/>
      <c r="E59" s="34">
        <f t="shared" si="1"/>
        <v>0</v>
      </c>
      <c r="F59" s="85"/>
      <c r="G59" s="4"/>
    </row>
    <row r="60" spans="1:7" x14ac:dyDescent="0.3">
      <c r="A60" s="30" t="s">
        <v>60</v>
      </c>
      <c r="B60" s="65" t="s">
        <v>57</v>
      </c>
      <c r="C60" s="67">
        <v>0.33333333333333331</v>
      </c>
      <c r="D60" s="106"/>
      <c r="E60" s="34">
        <f t="shared" si="1"/>
        <v>0</v>
      </c>
      <c r="F60" s="85"/>
      <c r="G60" s="4"/>
    </row>
    <row r="61" spans="1:7" x14ac:dyDescent="0.3">
      <c r="A61" s="30" t="s">
        <v>61</v>
      </c>
      <c r="B61" s="65" t="s">
        <v>62</v>
      </c>
      <c r="C61" s="67">
        <v>0.5</v>
      </c>
      <c r="D61" s="106"/>
      <c r="E61" s="34">
        <f t="shared" si="1"/>
        <v>0</v>
      </c>
      <c r="F61" s="85"/>
      <c r="G61" s="4"/>
    </row>
    <row r="62" spans="1:7" x14ac:dyDescent="0.3">
      <c r="A62" s="30" t="s">
        <v>63</v>
      </c>
      <c r="B62" s="65" t="s">
        <v>62</v>
      </c>
      <c r="C62" s="67">
        <v>1</v>
      </c>
      <c r="D62" s="106"/>
      <c r="E62" s="34">
        <f t="shared" si="1"/>
        <v>0</v>
      </c>
      <c r="F62" s="85"/>
      <c r="G62" s="4"/>
    </row>
    <row r="63" spans="1:7" x14ac:dyDescent="0.3">
      <c r="A63" s="30" t="s">
        <v>64</v>
      </c>
      <c r="B63" s="65" t="s">
        <v>57</v>
      </c>
      <c r="C63" s="67">
        <v>0.16666666666666666</v>
      </c>
      <c r="D63" s="106"/>
      <c r="E63" s="34">
        <f t="shared" si="1"/>
        <v>0</v>
      </c>
      <c r="F63" s="85"/>
      <c r="G63" s="4"/>
    </row>
    <row r="64" spans="1:7" x14ac:dyDescent="0.3">
      <c r="A64" s="30" t="s">
        <v>65</v>
      </c>
      <c r="B64" s="65" t="s">
        <v>57</v>
      </c>
      <c r="C64" s="67">
        <v>0.16666666666666666</v>
      </c>
      <c r="D64" s="106"/>
      <c r="E64" s="34">
        <f t="shared" si="1"/>
        <v>0</v>
      </c>
      <c r="F64" s="85"/>
      <c r="G64" s="4"/>
    </row>
    <row r="65" spans="1:7" x14ac:dyDescent="0.3">
      <c r="A65" s="30" t="s">
        <v>66</v>
      </c>
      <c r="B65" s="65" t="s">
        <v>62</v>
      </c>
      <c r="C65" s="67">
        <v>1</v>
      </c>
      <c r="D65" s="106"/>
      <c r="E65" s="34">
        <f t="shared" si="1"/>
        <v>0</v>
      </c>
      <c r="F65" s="85"/>
      <c r="G65" s="4"/>
    </row>
    <row r="66" spans="1:7" x14ac:dyDescent="0.3">
      <c r="A66" s="30" t="s">
        <v>67</v>
      </c>
      <c r="B66" s="65" t="s">
        <v>68</v>
      </c>
      <c r="C66" s="67">
        <v>2</v>
      </c>
      <c r="D66" s="106"/>
      <c r="E66" s="34">
        <f t="shared" si="1"/>
        <v>0</v>
      </c>
      <c r="F66" s="85"/>
      <c r="G66" s="4"/>
    </row>
    <row r="67" spans="1:7" x14ac:dyDescent="0.3">
      <c r="A67" s="30" t="s">
        <v>69</v>
      </c>
      <c r="B67" s="65" t="s">
        <v>48</v>
      </c>
      <c r="C67" s="68">
        <v>1</v>
      </c>
      <c r="D67" s="106"/>
      <c r="E67" s="34">
        <f>D67*C67</f>
        <v>0</v>
      </c>
      <c r="F67" s="85"/>
      <c r="G67" s="4"/>
    </row>
    <row r="68" spans="1:7" x14ac:dyDescent="0.3">
      <c r="A68" s="82"/>
      <c r="B68" s="45"/>
      <c r="C68" s="36"/>
      <c r="D68" s="42"/>
      <c r="E68" s="39"/>
      <c r="F68" s="80"/>
      <c r="G68" s="4"/>
    </row>
    <row r="69" spans="1:7" x14ac:dyDescent="0.3">
      <c r="A69" s="30" t="s">
        <v>52</v>
      </c>
      <c r="B69" s="65" t="s">
        <v>53</v>
      </c>
      <c r="C69" s="56">
        <v>3</v>
      </c>
      <c r="D69" s="33">
        <f>SUM(E57:E67)</f>
        <v>0</v>
      </c>
      <c r="E69" s="34">
        <f>C69*D69</f>
        <v>0</v>
      </c>
      <c r="F69" s="80"/>
      <c r="G69" s="4"/>
    </row>
    <row r="70" spans="1:7" x14ac:dyDescent="0.3">
      <c r="A70" s="81"/>
      <c r="B70" s="10"/>
      <c r="C70" s="10"/>
      <c r="D70" s="43"/>
      <c r="E70" s="47"/>
      <c r="F70" s="79"/>
      <c r="G70" s="4"/>
    </row>
    <row r="71" spans="1:7" x14ac:dyDescent="0.3">
      <c r="A71" s="30" t="s">
        <v>54</v>
      </c>
      <c r="B71" s="56">
        <v>4</v>
      </c>
      <c r="C71" s="56">
        <v>10</v>
      </c>
      <c r="D71" s="33">
        <f>E69/C71</f>
        <v>0</v>
      </c>
      <c r="E71" s="34">
        <f>B71*D71</f>
        <v>0</v>
      </c>
      <c r="F71" s="79"/>
      <c r="G71" s="4"/>
    </row>
    <row r="72" spans="1:7" x14ac:dyDescent="0.3">
      <c r="A72" s="127"/>
      <c r="B72" s="128"/>
      <c r="C72" s="128"/>
      <c r="D72" s="128"/>
      <c r="E72" s="128"/>
      <c r="F72" s="69">
        <f>E71</f>
        <v>0</v>
      </c>
      <c r="G72" s="4"/>
    </row>
    <row r="73" spans="1:7" ht="21.75" customHeight="1" x14ac:dyDescent="0.25">
      <c r="A73" s="83"/>
      <c r="B73" s="8"/>
      <c r="C73" s="8"/>
      <c r="D73" s="29"/>
      <c r="E73" s="8"/>
      <c r="F73" s="84"/>
      <c r="G73" s="8"/>
    </row>
    <row r="74" spans="1:7" ht="25.05" customHeight="1" x14ac:dyDescent="0.3">
      <c r="A74" s="126" t="s">
        <v>94</v>
      </c>
      <c r="B74" s="126"/>
      <c r="C74" s="126"/>
      <c r="D74" s="126"/>
      <c r="E74" s="126"/>
      <c r="F74" s="66">
        <f>SUM(F72)</f>
        <v>0</v>
      </c>
      <c r="G74" s="4"/>
    </row>
    <row r="75" spans="1:7" x14ac:dyDescent="0.3">
      <c r="A75" s="76"/>
      <c r="B75" s="9"/>
      <c r="C75" s="9"/>
      <c r="D75" s="9"/>
      <c r="E75" s="9"/>
      <c r="F75" s="86"/>
      <c r="G75" s="4"/>
    </row>
    <row r="76" spans="1:7" ht="30" customHeight="1" x14ac:dyDescent="0.25">
      <c r="A76" s="123" t="s">
        <v>31</v>
      </c>
      <c r="B76" s="124"/>
      <c r="C76" s="124"/>
      <c r="D76" s="124"/>
      <c r="E76" s="124"/>
      <c r="F76" s="125"/>
      <c r="G76" s="9"/>
    </row>
    <row r="77" spans="1:7" ht="25.05" customHeight="1" x14ac:dyDescent="0.25">
      <c r="A77" s="123" t="s">
        <v>41</v>
      </c>
      <c r="B77" s="124"/>
      <c r="C77" s="124"/>
      <c r="D77" s="124"/>
      <c r="E77" s="124"/>
      <c r="F77" s="125"/>
      <c r="G77" s="6"/>
    </row>
    <row r="78" spans="1:7" ht="19.95" customHeight="1" x14ac:dyDescent="0.25">
      <c r="A78" s="127" t="s">
        <v>70</v>
      </c>
      <c r="B78" s="128"/>
      <c r="C78" s="128"/>
      <c r="D78" s="128"/>
      <c r="E78" s="128"/>
      <c r="F78" s="129"/>
      <c r="G78" s="6"/>
    </row>
    <row r="79" spans="1:7" s="23" customFormat="1" ht="19.95" customHeight="1" x14ac:dyDescent="0.25">
      <c r="A79" s="58" t="s">
        <v>42</v>
      </c>
      <c r="B79" s="58" t="s">
        <v>43</v>
      </c>
      <c r="C79" s="58" t="s">
        <v>36</v>
      </c>
      <c r="D79" s="58" t="s">
        <v>44</v>
      </c>
      <c r="E79" s="58" t="s">
        <v>45</v>
      </c>
      <c r="F79" s="58" t="s">
        <v>46</v>
      </c>
      <c r="G79" s="10"/>
    </row>
    <row r="80" spans="1:7" x14ac:dyDescent="0.3">
      <c r="A80" s="30" t="s">
        <v>71</v>
      </c>
      <c r="B80" s="65" t="s">
        <v>57</v>
      </c>
      <c r="C80" s="56">
        <v>1</v>
      </c>
      <c r="D80" s="106"/>
      <c r="E80" s="62">
        <f>D80*C80</f>
        <v>0</v>
      </c>
      <c r="F80" s="80"/>
      <c r="G80" s="4"/>
    </row>
    <row r="81" spans="1:7" x14ac:dyDescent="0.3">
      <c r="A81" s="30" t="s">
        <v>98</v>
      </c>
      <c r="B81" s="65" t="s">
        <v>29</v>
      </c>
      <c r="C81" s="108"/>
      <c r="D81" s="106"/>
      <c r="E81" s="62">
        <f>D81*C81</f>
        <v>0</v>
      </c>
      <c r="F81" s="80"/>
      <c r="G81" s="4"/>
    </row>
    <row r="82" spans="1:7" x14ac:dyDescent="0.3">
      <c r="A82" s="30" t="s">
        <v>72</v>
      </c>
      <c r="B82" s="65" t="s">
        <v>48</v>
      </c>
      <c r="C82" s="56">
        <v>60</v>
      </c>
      <c r="D82" s="106"/>
      <c r="E82" s="62">
        <f>D82/C82</f>
        <v>0</v>
      </c>
      <c r="F82" s="80"/>
      <c r="G82" s="4"/>
    </row>
    <row r="83" spans="1:7" x14ac:dyDescent="0.3">
      <c r="A83" s="81"/>
      <c r="B83" s="10"/>
      <c r="C83" s="10"/>
      <c r="D83" s="43"/>
      <c r="E83" s="4"/>
      <c r="F83" s="79"/>
      <c r="G83" s="4"/>
    </row>
    <row r="84" spans="1:7" x14ac:dyDescent="0.3">
      <c r="A84" s="30" t="s">
        <v>54</v>
      </c>
      <c r="B84" s="56">
        <v>4</v>
      </c>
      <c r="C84" s="56">
        <v>10</v>
      </c>
      <c r="D84" s="33">
        <f>E82/C84</f>
        <v>0</v>
      </c>
      <c r="E84" s="62">
        <f>D84*B84</f>
        <v>0</v>
      </c>
      <c r="F84" s="79"/>
      <c r="G84" s="4"/>
    </row>
    <row r="85" spans="1:7" x14ac:dyDescent="0.3">
      <c r="A85" s="83"/>
      <c r="B85" s="38"/>
      <c r="C85" s="38"/>
      <c r="D85" s="49"/>
      <c r="E85" s="48"/>
      <c r="F85" s="64">
        <f>SUM(E84)</f>
        <v>0</v>
      </c>
      <c r="G85" s="4"/>
    </row>
    <row r="86" spans="1:7" s="11" customFormat="1" ht="19.95" customHeight="1" x14ac:dyDescent="0.25">
      <c r="A86" s="123" t="s">
        <v>73</v>
      </c>
      <c r="B86" s="124"/>
      <c r="C86" s="124"/>
      <c r="D86" s="124"/>
      <c r="E86" s="124"/>
      <c r="F86" s="125"/>
      <c r="G86" s="7"/>
    </row>
    <row r="87" spans="1:7" ht="19.95" customHeight="1" x14ac:dyDescent="0.3">
      <c r="A87" s="58" t="s">
        <v>42</v>
      </c>
      <c r="B87" s="58" t="s">
        <v>43</v>
      </c>
      <c r="C87" s="58" t="s">
        <v>36</v>
      </c>
      <c r="D87" s="58" t="s">
        <v>44</v>
      </c>
      <c r="E87" s="58" t="s">
        <v>45</v>
      </c>
      <c r="F87" s="58" t="s">
        <v>46</v>
      </c>
      <c r="G87" s="4"/>
    </row>
    <row r="88" spans="1:7" x14ac:dyDescent="0.3">
      <c r="A88" s="30" t="s">
        <v>74</v>
      </c>
      <c r="B88" s="31" t="s">
        <v>57</v>
      </c>
      <c r="C88" s="32">
        <v>1</v>
      </c>
      <c r="D88" s="106"/>
      <c r="E88" s="62">
        <f>D88*C88</f>
        <v>0</v>
      </c>
      <c r="F88" s="84"/>
      <c r="G88" s="4"/>
    </row>
    <row r="89" spans="1:7" x14ac:dyDescent="0.3">
      <c r="A89" s="30" t="s">
        <v>75</v>
      </c>
      <c r="B89" s="31" t="s">
        <v>29</v>
      </c>
      <c r="C89" s="109">
        <v>5.0000000000000001E-3</v>
      </c>
      <c r="D89" s="106"/>
      <c r="E89" s="62">
        <f>D89*C89</f>
        <v>0</v>
      </c>
      <c r="F89" s="84"/>
      <c r="G89" s="4"/>
    </row>
    <row r="90" spans="1:7" x14ac:dyDescent="0.3">
      <c r="A90" s="81"/>
      <c r="B90" s="4"/>
      <c r="C90" s="4"/>
      <c r="D90" s="29"/>
      <c r="E90" s="4"/>
      <c r="F90" s="79"/>
      <c r="G90" s="4"/>
    </row>
    <row r="91" spans="1:7" x14ac:dyDescent="0.3">
      <c r="A91" s="30" t="s">
        <v>54</v>
      </c>
      <c r="B91" s="32">
        <v>4</v>
      </c>
      <c r="C91" s="32">
        <v>10</v>
      </c>
      <c r="D91" s="61">
        <f>E89/C91</f>
        <v>0</v>
      </c>
      <c r="E91" s="62">
        <f>D91*B91</f>
        <v>0</v>
      </c>
      <c r="F91" s="79"/>
      <c r="G91" s="4"/>
    </row>
    <row r="92" spans="1:7" x14ac:dyDescent="0.3">
      <c r="A92" s="83"/>
      <c r="B92" s="8"/>
      <c r="C92" s="8"/>
      <c r="D92" s="29"/>
      <c r="E92" s="48"/>
      <c r="F92" s="64">
        <f>SUM(E91)</f>
        <v>0</v>
      </c>
      <c r="G92" s="4"/>
    </row>
    <row r="93" spans="1:7" ht="19.95" customHeight="1" x14ac:dyDescent="0.25">
      <c r="A93" s="123" t="s">
        <v>76</v>
      </c>
      <c r="B93" s="124"/>
      <c r="C93" s="124"/>
      <c r="D93" s="124"/>
      <c r="E93" s="124"/>
      <c r="F93" s="125"/>
      <c r="G93" s="7"/>
    </row>
    <row r="94" spans="1:7" s="23" customFormat="1" ht="19.95" customHeight="1" x14ac:dyDescent="0.25">
      <c r="A94" s="58" t="s">
        <v>42</v>
      </c>
      <c r="B94" s="58" t="s">
        <v>43</v>
      </c>
      <c r="C94" s="58" t="s">
        <v>36</v>
      </c>
      <c r="D94" s="58" t="s">
        <v>44</v>
      </c>
      <c r="E94" s="58" t="s">
        <v>45</v>
      </c>
      <c r="F94" s="58" t="s">
        <v>46</v>
      </c>
      <c r="G94" s="10"/>
    </row>
    <row r="95" spans="1:7" x14ac:dyDescent="0.3">
      <c r="A95" s="30" t="s">
        <v>77</v>
      </c>
      <c r="B95" s="31" t="s">
        <v>57</v>
      </c>
      <c r="C95" s="70">
        <v>8.3333333333333329E-2</v>
      </c>
      <c r="D95" s="106"/>
      <c r="E95" s="34">
        <f>C95*D95</f>
        <v>0</v>
      </c>
      <c r="F95" s="80"/>
      <c r="G95" s="4"/>
    </row>
    <row r="96" spans="1:7" x14ac:dyDescent="0.3">
      <c r="A96" s="30" t="s">
        <v>78</v>
      </c>
      <c r="B96" s="31" t="s">
        <v>57</v>
      </c>
      <c r="C96" s="70">
        <v>8.3333333333333329E-2</v>
      </c>
      <c r="D96" s="106"/>
      <c r="E96" s="34">
        <f t="shared" ref="E96:E97" si="2">C96*D96</f>
        <v>0</v>
      </c>
      <c r="F96" s="80"/>
      <c r="G96" s="4"/>
    </row>
    <row r="97" spans="1:7" x14ac:dyDescent="0.3">
      <c r="A97" s="30" t="s">
        <v>79</v>
      </c>
      <c r="B97" s="31" t="s">
        <v>57</v>
      </c>
      <c r="C97" s="70">
        <v>8.3333333333333329E-2</v>
      </c>
      <c r="D97" s="106"/>
      <c r="E97" s="34">
        <f t="shared" si="2"/>
        <v>0</v>
      </c>
      <c r="F97" s="80"/>
      <c r="G97" s="4"/>
    </row>
    <row r="98" spans="1:7" x14ac:dyDescent="0.3">
      <c r="A98" s="30" t="s">
        <v>80</v>
      </c>
      <c r="B98" s="31" t="s">
        <v>48</v>
      </c>
      <c r="C98" s="71">
        <v>12</v>
      </c>
      <c r="D98" s="106"/>
      <c r="E98" s="34">
        <f>D98/C98</f>
        <v>0</v>
      </c>
      <c r="F98" s="80"/>
      <c r="G98" s="4"/>
    </row>
    <row r="99" spans="1:7" x14ac:dyDescent="0.3">
      <c r="A99" s="130" t="s">
        <v>4</v>
      </c>
      <c r="B99" s="130"/>
      <c r="C99" s="130"/>
      <c r="D99" s="130"/>
      <c r="E99" s="60">
        <f>SUM(E95:E98)</f>
        <v>0</v>
      </c>
      <c r="F99" s="80"/>
      <c r="G99" s="4"/>
    </row>
    <row r="100" spans="1:7" x14ac:dyDescent="0.3">
      <c r="A100" s="81"/>
      <c r="B100" s="4"/>
      <c r="C100" s="4"/>
      <c r="D100" s="29"/>
      <c r="E100" s="4"/>
      <c r="F100" s="79"/>
      <c r="G100" s="4"/>
    </row>
    <row r="101" spans="1:7" x14ac:dyDescent="0.3">
      <c r="A101" s="30" t="s">
        <v>54</v>
      </c>
      <c r="B101" s="32">
        <v>4</v>
      </c>
      <c r="C101" s="32">
        <v>10</v>
      </c>
      <c r="D101" s="61">
        <f>E99/C101</f>
        <v>0</v>
      </c>
      <c r="E101" s="62">
        <f>D101*B101</f>
        <v>0</v>
      </c>
      <c r="F101" s="79"/>
      <c r="G101" s="4"/>
    </row>
    <row r="102" spans="1:7" ht="14.25" customHeight="1" x14ac:dyDescent="0.3">
      <c r="A102" s="83"/>
      <c r="B102" s="8"/>
      <c r="C102" s="8"/>
      <c r="D102" s="50"/>
      <c r="E102" s="48"/>
      <c r="F102" s="64">
        <f>SUM(E101)</f>
        <v>0</v>
      </c>
      <c r="G102" s="4"/>
    </row>
    <row r="103" spans="1:7" ht="19.95" customHeight="1" x14ac:dyDescent="0.25">
      <c r="A103" s="123" t="s">
        <v>81</v>
      </c>
      <c r="B103" s="124"/>
      <c r="C103" s="124"/>
      <c r="D103" s="124"/>
      <c r="E103" s="124"/>
      <c r="F103" s="125"/>
      <c r="G103" s="7"/>
    </row>
    <row r="104" spans="1:7" x14ac:dyDescent="0.25">
      <c r="A104" s="87"/>
      <c r="B104" s="7"/>
      <c r="C104" s="7"/>
      <c r="D104" s="7"/>
      <c r="E104" s="7"/>
      <c r="F104" s="88"/>
      <c r="G104" s="7"/>
    </row>
    <row r="105" spans="1:7" ht="27.75" customHeight="1" x14ac:dyDescent="0.25">
      <c r="A105" s="12" t="s">
        <v>93</v>
      </c>
      <c r="B105" s="119">
        <v>1200</v>
      </c>
      <c r="C105" s="7"/>
      <c r="D105" s="7"/>
      <c r="E105" s="7"/>
      <c r="F105" s="88"/>
      <c r="G105" s="7"/>
    </row>
    <row r="106" spans="1:7" x14ac:dyDescent="0.25">
      <c r="A106" s="89"/>
      <c r="B106" s="22"/>
      <c r="C106" s="7"/>
      <c r="D106" s="7"/>
      <c r="E106" s="7"/>
      <c r="F106" s="88"/>
      <c r="G106" s="7"/>
    </row>
    <row r="107" spans="1:7" s="23" customFormat="1" ht="19.95" customHeight="1" x14ac:dyDescent="0.25">
      <c r="A107" s="58" t="s">
        <v>42</v>
      </c>
      <c r="B107" s="58" t="s">
        <v>43</v>
      </c>
      <c r="C107" s="58" t="s">
        <v>36</v>
      </c>
      <c r="D107" s="58" t="s">
        <v>44</v>
      </c>
      <c r="E107" s="58" t="s">
        <v>45</v>
      </c>
      <c r="F107" s="58" t="s">
        <v>46</v>
      </c>
      <c r="G107" s="10"/>
    </row>
    <row r="108" spans="1:7" s="11" customFormat="1" x14ac:dyDescent="0.25">
      <c r="A108" s="13" t="s">
        <v>6</v>
      </c>
      <c r="B108" s="14" t="s">
        <v>7</v>
      </c>
      <c r="C108" s="17"/>
      <c r="D108" s="72"/>
      <c r="E108" s="51"/>
      <c r="F108" s="77"/>
      <c r="G108" s="8"/>
    </row>
    <row r="109" spans="1:7" s="11" customFormat="1" x14ac:dyDescent="0.25">
      <c r="A109" s="13" t="s">
        <v>8</v>
      </c>
      <c r="B109" s="14" t="s">
        <v>9</v>
      </c>
      <c r="C109" s="15">
        <f>B105</f>
        <v>1200</v>
      </c>
      <c r="D109" s="19" t="str">
        <f>IFERROR(+D108/C108,"-")</f>
        <v>-</v>
      </c>
      <c r="E109" s="16" t="str">
        <f>IFERROR(C109*D109,"-")</f>
        <v>-</v>
      </c>
      <c r="F109" s="77"/>
      <c r="G109" s="8"/>
    </row>
    <row r="110" spans="1:7" s="11" customFormat="1" x14ac:dyDescent="0.25">
      <c r="A110" s="13" t="s">
        <v>10</v>
      </c>
      <c r="B110" s="14" t="s">
        <v>11</v>
      </c>
      <c r="C110" s="17"/>
      <c r="D110" s="18"/>
      <c r="E110" s="51"/>
      <c r="F110" s="77"/>
      <c r="G110" s="8"/>
    </row>
    <row r="111" spans="1:7" s="11" customFormat="1" x14ac:dyDescent="0.25">
      <c r="A111" s="13" t="s">
        <v>12</v>
      </c>
      <c r="B111" s="14" t="s">
        <v>9</v>
      </c>
      <c r="C111" s="15">
        <f>C109</f>
        <v>1200</v>
      </c>
      <c r="D111" s="19">
        <f>C110*D110/1000</f>
        <v>0</v>
      </c>
      <c r="E111" s="16">
        <f>C111*D111</f>
        <v>0</v>
      </c>
      <c r="F111" s="77"/>
      <c r="G111" s="8"/>
    </row>
    <row r="112" spans="1:7" s="11" customFormat="1" x14ac:dyDescent="0.25">
      <c r="A112" s="13" t="s">
        <v>13</v>
      </c>
      <c r="B112" s="14" t="s">
        <v>14</v>
      </c>
      <c r="C112" s="17"/>
      <c r="D112" s="18"/>
      <c r="E112" s="51"/>
      <c r="F112" s="77"/>
      <c r="G112" s="8"/>
    </row>
    <row r="113" spans="1:7" s="11" customFormat="1" x14ac:dyDescent="0.25">
      <c r="A113" s="13" t="s">
        <v>15</v>
      </c>
      <c r="B113" s="14" t="s">
        <v>9</v>
      </c>
      <c r="C113" s="15">
        <f>C109</f>
        <v>1200</v>
      </c>
      <c r="D113" s="19">
        <f>+C112*D112/1000</f>
        <v>0</v>
      </c>
      <c r="E113" s="16">
        <f>C113*D113</f>
        <v>0</v>
      </c>
      <c r="F113" s="77"/>
      <c r="G113" s="8"/>
    </row>
    <row r="114" spans="1:7" ht="14.25" customHeight="1" x14ac:dyDescent="0.3">
      <c r="A114" s="81"/>
      <c r="B114" s="4"/>
      <c r="C114" s="4"/>
      <c r="D114" s="29"/>
      <c r="E114" s="4"/>
      <c r="F114" s="64">
        <f>SUM(E109:E113)</f>
        <v>0</v>
      </c>
      <c r="G114" s="4"/>
    </row>
    <row r="115" spans="1:7" ht="19.95" customHeight="1" x14ac:dyDescent="0.25">
      <c r="A115" s="123" t="s">
        <v>82</v>
      </c>
      <c r="B115" s="124"/>
      <c r="C115" s="124"/>
      <c r="D115" s="124"/>
      <c r="E115" s="124"/>
      <c r="F115" s="125"/>
      <c r="G115" s="7"/>
    </row>
    <row r="116" spans="1:7" ht="19.95" customHeight="1" x14ac:dyDescent="0.3">
      <c r="A116" s="58" t="s">
        <v>42</v>
      </c>
      <c r="B116" s="58" t="s">
        <v>43</v>
      </c>
      <c r="C116" s="58" t="s">
        <v>36</v>
      </c>
      <c r="D116" s="58" t="s">
        <v>44</v>
      </c>
      <c r="E116" s="58" t="s">
        <v>45</v>
      </c>
      <c r="F116" s="58" t="s">
        <v>46</v>
      </c>
      <c r="G116" s="4"/>
    </row>
    <row r="117" spans="1:7" x14ac:dyDescent="0.3">
      <c r="A117" s="13" t="s">
        <v>16</v>
      </c>
      <c r="B117" s="14" t="s">
        <v>17</v>
      </c>
      <c r="C117" s="15">
        <v>1200</v>
      </c>
      <c r="D117" s="18"/>
      <c r="E117" s="16">
        <f>C117*D117</f>
        <v>0</v>
      </c>
      <c r="F117" s="90"/>
      <c r="G117" s="4"/>
    </row>
    <row r="118" spans="1:7" x14ac:dyDescent="0.3">
      <c r="A118" s="13" t="s">
        <v>18</v>
      </c>
      <c r="B118" s="14" t="s">
        <v>19</v>
      </c>
      <c r="C118" s="15"/>
      <c r="D118" s="18"/>
      <c r="E118" s="16">
        <f>C118*D118</f>
        <v>0</v>
      </c>
      <c r="F118" s="90"/>
      <c r="G118" s="4"/>
    </row>
    <row r="119" spans="1:7" ht="14.25" customHeight="1" x14ac:dyDescent="0.3">
      <c r="A119" s="83"/>
      <c r="B119" s="8"/>
      <c r="C119" s="8"/>
      <c r="D119" s="29"/>
      <c r="E119" s="8"/>
      <c r="F119" s="64">
        <f>SUM(E117:E118)</f>
        <v>0</v>
      </c>
      <c r="G119" s="4"/>
    </row>
    <row r="120" spans="1:7" ht="19.95" customHeight="1" x14ac:dyDescent="0.25">
      <c r="A120" s="123" t="s">
        <v>83</v>
      </c>
      <c r="B120" s="124"/>
      <c r="C120" s="124"/>
      <c r="D120" s="124"/>
      <c r="E120" s="124"/>
      <c r="F120" s="125"/>
      <c r="G120" s="7"/>
    </row>
    <row r="121" spans="1:7" s="23" customFormat="1" ht="19.95" customHeight="1" x14ac:dyDescent="0.25">
      <c r="A121" s="58" t="s">
        <v>42</v>
      </c>
      <c r="B121" s="58" t="s">
        <v>43</v>
      </c>
      <c r="C121" s="58" t="s">
        <v>36</v>
      </c>
      <c r="D121" s="58" t="s">
        <v>44</v>
      </c>
      <c r="E121" s="58" t="s">
        <v>45</v>
      </c>
      <c r="F121" s="58" t="s">
        <v>46</v>
      </c>
      <c r="G121" s="10"/>
    </row>
    <row r="122" spans="1:7" x14ac:dyDescent="0.3">
      <c r="A122" s="30" t="s">
        <v>20</v>
      </c>
      <c r="B122" s="31" t="s">
        <v>57</v>
      </c>
      <c r="C122" s="32">
        <v>6</v>
      </c>
      <c r="D122" s="106"/>
      <c r="E122" s="34">
        <f>D122*C122</f>
        <v>0</v>
      </c>
      <c r="F122" s="80"/>
      <c r="G122" s="4"/>
    </row>
    <row r="123" spans="1:7" x14ac:dyDescent="0.3">
      <c r="A123" s="30" t="s">
        <v>84</v>
      </c>
      <c r="B123" s="31" t="s">
        <v>57</v>
      </c>
      <c r="C123" s="32">
        <v>6</v>
      </c>
      <c r="D123" s="106"/>
      <c r="E123" s="34">
        <f>D123*C123</f>
        <v>0</v>
      </c>
      <c r="F123" s="80"/>
      <c r="G123" s="4"/>
    </row>
    <row r="124" spans="1:7" x14ac:dyDescent="0.3">
      <c r="A124" s="30" t="s">
        <v>85</v>
      </c>
      <c r="B124" s="31" t="s">
        <v>86</v>
      </c>
      <c r="C124" s="110">
        <v>60000</v>
      </c>
      <c r="D124" s="33">
        <f>SUM(E122:E123)</f>
        <v>0</v>
      </c>
      <c r="E124" s="34">
        <f>D124/C124</f>
        <v>0</v>
      </c>
      <c r="F124" s="80"/>
      <c r="G124" s="4"/>
    </row>
    <row r="125" spans="1:7" x14ac:dyDescent="0.3">
      <c r="A125" s="6"/>
      <c r="B125" s="37"/>
      <c r="C125" s="100"/>
      <c r="D125" s="42"/>
      <c r="E125" s="39"/>
      <c r="F125" s="80"/>
      <c r="G125" s="4"/>
    </row>
    <row r="126" spans="1:7" x14ac:dyDescent="0.3">
      <c r="A126" s="30" t="s">
        <v>87</v>
      </c>
      <c r="B126" s="31" t="s">
        <v>9</v>
      </c>
      <c r="C126" s="111">
        <v>1200</v>
      </c>
      <c r="D126" s="33">
        <f>E124</f>
        <v>0</v>
      </c>
      <c r="E126" s="34">
        <f>D126*C126</f>
        <v>0</v>
      </c>
      <c r="F126" s="80"/>
      <c r="G126" s="4"/>
    </row>
    <row r="127" spans="1:7" x14ac:dyDescent="0.3">
      <c r="A127" s="81"/>
      <c r="B127" s="4"/>
      <c r="C127" s="4"/>
      <c r="D127" s="29"/>
      <c r="E127" s="4"/>
      <c r="F127" s="64">
        <f>SUM(E126)</f>
        <v>0</v>
      </c>
      <c r="G127" s="4"/>
    </row>
    <row r="128" spans="1:7" ht="22.05" customHeight="1" x14ac:dyDescent="0.25">
      <c r="A128" s="83"/>
      <c r="B128" s="8"/>
      <c r="C128" s="8"/>
      <c r="D128" s="29"/>
      <c r="E128" s="8"/>
      <c r="F128" s="84"/>
      <c r="G128" s="8"/>
    </row>
    <row r="129" spans="1:7" s="24" customFormat="1" ht="25.05" customHeight="1" x14ac:dyDescent="0.3">
      <c r="A129" s="126" t="s">
        <v>92</v>
      </c>
      <c r="B129" s="126"/>
      <c r="C129" s="126"/>
      <c r="D129" s="126"/>
      <c r="E129" s="126"/>
      <c r="F129" s="35">
        <f>F127+F119+F114+F102+F92+F85</f>
        <v>0</v>
      </c>
      <c r="G129" s="21"/>
    </row>
    <row r="130" spans="1:7" x14ac:dyDescent="0.25">
      <c r="A130" s="83"/>
      <c r="B130" s="8"/>
      <c r="C130" s="8"/>
      <c r="D130" s="29"/>
      <c r="E130" s="8"/>
      <c r="F130" s="84"/>
      <c r="G130" s="8"/>
    </row>
    <row r="131" spans="1:7" ht="26.4" customHeight="1" x14ac:dyDescent="0.3">
      <c r="A131" s="126" t="s">
        <v>3</v>
      </c>
      <c r="B131" s="126"/>
      <c r="C131" s="126"/>
      <c r="D131" s="126"/>
      <c r="E131" s="126"/>
      <c r="F131" s="73">
        <f>F129+F74+F52</f>
        <v>0</v>
      </c>
      <c r="G131" s="4"/>
    </row>
    <row r="132" spans="1:7" x14ac:dyDescent="0.3">
      <c r="A132" s="76"/>
      <c r="B132" s="9"/>
      <c r="C132" s="9"/>
      <c r="D132" s="9"/>
      <c r="E132" s="9"/>
      <c r="F132" s="91"/>
      <c r="G132" s="4"/>
    </row>
    <row r="133" spans="1:7" ht="19.95" customHeight="1" x14ac:dyDescent="0.25">
      <c r="A133" s="123" t="s">
        <v>32</v>
      </c>
      <c r="B133" s="124"/>
      <c r="C133" s="124"/>
      <c r="D133" s="124"/>
      <c r="E133" s="124"/>
      <c r="F133" s="125"/>
      <c r="G133" s="9"/>
    </row>
    <row r="134" spans="1:7" s="23" customFormat="1" ht="19.95" customHeight="1" x14ac:dyDescent="0.25">
      <c r="A134" s="58" t="s">
        <v>42</v>
      </c>
      <c r="B134" s="58" t="s">
        <v>43</v>
      </c>
      <c r="C134" s="58" t="s">
        <v>36</v>
      </c>
      <c r="D134" s="58" t="s">
        <v>44</v>
      </c>
      <c r="E134" s="58" t="s">
        <v>45</v>
      </c>
      <c r="F134" s="92" t="s">
        <v>46</v>
      </c>
      <c r="G134" s="10"/>
    </row>
    <row r="135" spans="1:7" x14ac:dyDescent="0.3">
      <c r="A135" s="30" t="s">
        <v>88</v>
      </c>
      <c r="B135" s="31" t="s">
        <v>29</v>
      </c>
      <c r="C135" s="109"/>
      <c r="D135" s="74">
        <f>SUM(F131)</f>
        <v>0</v>
      </c>
      <c r="E135" s="62">
        <f>D135*C135</f>
        <v>0</v>
      </c>
      <c r="F135" s="84"/>
      <c r="G135" s="4"/>
    </row>
    <row r="136" spans="1:7" x14ac:dyDescent="0.3">
      <c r="A136" s="81"/>
      <c r="B136" s="4"/>
      <c r="C136" s="4"/>
      <c r="D136" s="29"/>
      <c r="E136" s="4"/>
      <c r="F136" s="93">
        <f>SUM(E135)</f>
        <v>0</v>
      </c>
      <c r="G136" s="4"/>
    </row>
    <row r="137" spans="1:7" x14ac:dyDescent="0.3">
      <c r="A137" s="81"/>
      <c r="B137" s="4"/>
      <c r="C137" s="4"/>
      <c r="D137" s="29"/>
      <c r="E137" s="4"/>
      <c r="F137" s="79"/>
      <c r="G137" s="4"/>
    </row>
    <row r="138" spans="1:7" ht="25.05" customHeight="1" x14ac:dyDescent="0.3">
      <c r="A138" s="126" t="s">
        <v>90</v>
      </c>
      <c r="B138" s="126"/>
      <c r="C138" s="126"/>
      <c r="D138" s="126"/>
      <c r="E138" s="126"/>
      <c r="F138" s="66">
        <f>SUM(F136)</f>
        <v>0</v>
      </c>
      <c r="G138" s="4"/>
    </row>
    <row r="139" spans="1:7" ht="11.55" customHeight="1" x14ac:dyDescent="0.3">
      <c r="A139" s="81"/>
      <c r="B139" s="4"/>
      <c r="C139" s="4"/>
      <c r="D139" s="29"/>
      <c r="E139" s="4"/>
      <c r="F139" s="79"/>
      <c r="G139" s="4"/>
    </row>
    <row r="140" spans="1:7" ht="30" customHeight="1" x14ac:dyDescent="0.3">
      <c r="A140" s="126" t="s">
        <v>91</v>
      </c>
      <c r="B140" s="126"/>
      <c r="C140" s="126"/>
      <c r="D140" s="126"/>
      <c r="E140" s="126"/>
      <c r="F140" s="66">
        <f>F138+F131</f>
        <v>0</v>
      </c>
      <c r="G140" s="4"/>
    </row>
    <row r="141" spans="1:7" x14ac:dyDescent="0.25">
      <c r="A141" s="94"/>
      <c r="F141" s="95"/>
    </row>
    <row r="142" spans="1:7" ht="30" customHeight="1" x14ac:dyDescent="0.25">
      <c r="A142" s="142" t="s">
        <v>21</v>
      </c>
      <c r="B142" s="143"/>
      <c r="C142" s="143"/>
      <c r="D142" s="143"/>
      <c r="E142" s="143"/>
      <c r="F142" s="144"/>
    </row>
    <row r="143" spans="1:7" x14ac:dyDescent="0.25">
      <c r="A143" s="96"/>
      <c r="B143" s="52"/>
      <c r="C143" s="52"/>
      <c r="D143" s="52"/>
      <c r="E143" s="52"/>
      <c r="F143" s="97"/>
    </row>
    <row r="144" spans="1:7" ht="19.95" customHeight="1" x14ac:dyDescent="0.25">
      <c r="A144" s="137" t="s">
        <v>22</v>
      </c>
      <c r="B144" s="137"/>
      <c r="C144" s="137"/>
      <c r="D144" s="137"/>
      <c r="E144" s="137"/>
      <c r="F144" s="25">
        <f>SUM(F140)</f>
        <v>0</v>
      </c>
    </row>
    <row r="145" spans="1:6" x14ac:dyDescent="0.25">
      <c r="A145" s="98"/>
      <c r="B145" s="11"/>
      <c r="C145" s="11"/>
      <c r="D145" s="11"/>
      <c r="E145" s="11"/>
      <c r="F145" s="99"/>
    </row>
    <row r="146" spans="1:6" ht="19.95" customHeight="1" x14ac:dyDescent="0.25">
      <c r="A146" s="137" t="s">
        <v>23</v>
      </c>
      <c r="B146" s="137"/>
      <c r="C146" s="137"/>
      <c r="D146" s="137"/>
      <c r="E146" s="137"/>
      <c r="F146" s="26">
        <v>16.600000000000001</v>
      </c>
    </row>
    <row r="147" spans="1:6" x14ac:dyDescent="0.25">
      <c r="A147" s="98"/>
      <c r="B147" s="11"/>
      <c r="C147" s="11"/>
      <c r="D147" s="11"/>
      <c r="E147" s="11"/>
      <c r="F147" s="99"/>
    </row>
    <row r="148" spans="1:6" ht="19.95" customHeight="1" x14ac:dyDescent="0.25">
      <c r="A148" s="137" t="s">
        <v>24</v>
      </c>
      <c r="B148" s="137"/>
      <c r="C148" s="137"/>
      <c r="D148" s="137"/>
      <c r="E148" s="137"/>
      <c r="F148" s="27">
        <v>1200</v>
      </c>
    </row>
    <row r="149" spans="1:6" x14ac:dyDescent="0.25">
      <c r="A149" s="94"/>
      <c r="F149" s="95"/>
    </row>
    <row r="150" spans="1:6" s="11" customFormat="1" ht="30" customHeight="1" x14ac:dyDescent="0.25">
      <c r="A150" s="138" t="s">
        <v>89</v>
      </c>
      <c r="B150" s="138"/>
      <c r="C150" s="138"/>
      <c r="D150" s="138"/>
      <c r="E150" s="75" t="s">
        <v>25</v>
      </c>
      <c r="F150" s="28">
        <f>F144/F146</f>
        <v>0</v>
      </c>
    </row>
    <row r="151" spans="1:6" ht="85.2" customHeight="1" x14ac:dyDescent="0.3">
      <c r="A151" s="145" t="s">
        <v>99</v>
      </c>
      <c r="B151" s="145"/>
      <c r="C151" s="145"/>
      <c r="D151" s="145"/>
      <c r="E151" s="145"/>
      <c r="F151" s="145"/>
    </row>
    <row r="152" spans="1:6" x14ac:dyDescent="0.25">
      <c r="A152" s="23"/>
    </row>
    <row r="153" spans="1:6" x14ac:dyDescent="0.25">
      <c r="A153" s="23"/>
    </row>
  </sheetData>
  <mergeCells count="56">
    <mergeCell ref="A151:F151"/>
    <mergeCell ref="A1:F1"/>
    <mergeCell ref="A2:F2"/>
    <mergeCell ref="A5:C5"/>
    <mergeCell ref="A27:D27"/>
    <mergeCell ref="A115:F115"/>
    <mergeCell ref="A52:E52"/>
    <mergeCell ref="A42:E42"/>
    <mergeCell ref="A51:F51"/>
    <mergeCell ref="A18:D18"/>
    <mergeCell ref="A19:D19"/>
    <mergeCell ref="A17:F17"/>
    <mergeCell ref="A20:F20"/>
    <mergeCell ref="A43:F43"/>
    <mergeCell ref="A12:D12"/>
    <mergeCell ref="A13:D13"/>
    <mergeCell ref="A148:E148"/>
    <mergeCell ref="A150:D150"/>
    <mergeCell ref="A72:E72"/>
    <mergeCell ref="A53:F53"/>
    <mergeCell ref="A120:F120"/>
    <mergeCell ref="A144:E144"/>
    <mergeCell ref="A142:F142"/>
    <mergeCell ref="A133:F133"/>
    <mergeCell ref="A138:E138"/>
    <mergeCell ref="A140:E140"/>
    <mergeCell ref="A74:E74"/>
    <mergeCell ref="A129:E129"/>
    <mergeCell ref="A86:F86"/>
    <mergeCell ref="A93:F93"/>
    <mergeCell ref="A36:D36"/>
    <mergeCell ref="A25:D25"/>
    <mergeCell ref="A38:D38"/>
    <mergeCell ref="A14:D14"/>
    <mergeCell ref="A146:E146"/>
    <mergeCell ref="A8:C8"/>
    <mergeCell ref="A9:C9"/>
    <mergeCell ref="A10:C10"/>
    <mergeCell ref="A32:F32"/>
    <mergeCell ref="A21:F21"/>
    <mergeCell ref="A3:F3"/>
    <mergeCell ref="A103:F103"/>
    <mergeCell ref="A131:E131"/>
    <mergeCell ref="A54:F54"/>
    <mergeCell ref="A55:F55"/>
    <mergeCell ref="A76:F76"/>
    <mergeCell ref="A77:F77"/>
    <mergeCell ref="A78:F78"/>
    <mergeCell ref="A99:D99"/>
    <mergeCell ref="A15:D15"/>
    <mergeCell ref="A16:D16"/>
    <mergeCell ref="A11:E11"/>
    <mergeCell ref="A4:F4"/>
    <mergeCell ref="D5:E5"/>
    <mergeCell ref="A6:C6"/>
    <mergeCell ref="A7:C7"/>
  </mergeCells>
  <phoneticPr fontId="2" type="noConversion"/>
  <pageMargins left="0.7" right="0.7" top="0.75" bottom="0.75" header="0.3" footer="0.3"/>
  <pageSetup paperSize="9" scale="77" fitToHeight="0" orientation="portrait" horizontalDpi="0" verticalDpi="0" r:id="rId1"/>
  <ignoredErrors>
    <ignoredError sqref="E25:E27 E36:E38 E12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P.O</vt:lpstr>
      <vt:lpstr>P.O!Area_de_impressao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Coleta de Lixo.xls</dc:title>
  <dc:creator>Usuario</dc:creator>
  <cp:lastModifiedBy>micro</cp:lastModifiedBy>
  <cp:lastPrinted>2023-01-30T15:01:11Z</cp:lastPrinted>
  <dcterms:created xsi:type="dcterms:W3CDTF">2023-01-27T16:50:53Z</dcterms:created>
  <dcterms:modified xsi:type="dcterms:W3CDTF">2023-01-31T20:56:52Z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2015-05-29T00:00:00Z</vt:filetime>
  </property>
  <property fmtid="{D5CDD505-2E9C-101B-9397-08002B2CF9AE}" pid="3" name="Creator">
    <vt:lpwstr>PScript5.dll Version 5.2.2</vt:lpwstr>
  </property>
  <property fmtid="{D5CDD505-2E9C-101B-9397-08002B2CF9AE}" pid="4" name="LastSaved">
    <vt:filetime>2023-01-27T00:00:00Z</vt:filetime>
  </property>
  <property fmtid="{D5CDD505-2E9C-101B-9397-08002B2CF9AE}" pid="5" name="Producer">
    <vt:lpwstr>GPL Ghostscript 8.15</vt:lpwstr>
  </property>
</Properties>
</file>