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41" i="1"/>
  <c r="E77"/>
  <c r="E69"/>
  <c r="E65"/>
  <c r="E59"/>
  <c r="E37"/>
  <c r="E25"/>
  <c r="E18"/>
  <c r="F75"/>
  <c r="F74"/>
  <c r="E82"/>
  <c r="F81"/>
  <c r="F82" s="1"/>
  <c r="F80"/>
  <c r="F72"/>
  <c r="F77" s="1"/>
  <c r="F73"/>
  <c r="F76"/>
  <c r="F71"/>
  <c r="F68"/>
  <c r="F67"/>
  <c r="F69" s="1"/>
  <c r="F63"/>
  <c r="F64"/>
  <c r="F65" s="1"/>
  <c r="F62"/>
  <c r="F61"/>
  <c r="F12"/>
  <c r="F11"/>
  <c r="F9"/>
  <c r="F8"/>
  <c r="F7"/>
  <c r="F6"/>
  <c r="F5"/>
  <c r="F40"/>
  <c r="F42"/>
  <c r="F43"/>
  <c r="F44"/>
  <c r="F45"/>
  <c r="F46"/>
  <c r="F47"/>
  <c r="F48"/>
  <c r="F49"/>
  <c r="F50"/>
  <c r="F51"/>
  <c r="F52"/>
  <c r="F53"/>
  <c r="F54"/>
  <c r="F55"/>
  <c r="F56"/>
  <c r="F57"/>
  <c r="F58"/>
  <c r="F59" s="1"/>
  <c r="F39"/>
  <c r="F28"/>
  <c r="F29"/>
  <c r="F30"/>
  <c r="F37" s="1"/>
  <c r="F31"/>
  <c r="F32"/>
  <c r="F33"/>
  <c r="F34"/>
  <c r="F35"/>
  <c r="F36"/>
  <c r="F27"/>
  <c r="F21"/>
  <c r="F22"/>
  <c r="F23"/>
  <c r="F24"/>
  <c r="F20"/>
  <c r="F10"/>
  <c r="F17"/>
  <c r="F16"/>
  <c r="F18" s="1"/>
  <c r="F15"/>
  <c r="F14"/>
  <c r="F13"/>
  <c r="F25" l="1"/>
  <c r="F84"/>
</calcChain>
</file>

<file path=xl/sharedStrings.xml><?xml version="1.0" encoding="utf-8"?>
<sst xmlns="http://schemas.openxmlformats.org/spreadsheetml/2006/main" count="213" uniqueCount="158">
  <si>
    <t>V. Total</t>
  </si>
  <si>
    <t>Unidade</t>
  </si>
  <si>
    <t>m³</t>
  </si>
  <si>
    <t>GL</t>
  </si>
  <si>
    <t>m²</t>
  </si>
  <si>
    <t>M²</t>
  </si>
  <si>
    <t>TOTAL DE FUNDAÇÕES PAREDES E REVESTIMENTOS</t>
  </si>
  <si>
    <t>TOTAL DE PAVUMENTAÇÕES</t>
  </si>
  <si>
    <t>m</t>
  </si>
  <si>
    <t>TOTAL DE INSTALAÇÕES ELÉTRICAS</t>
  </si>
  <si>
    <t xml:space="preserve">Rede conex. E ligação de esgoto sanitário completo instalado </t>
  </si>
  <si>
    <t xml:space="preserve">TOTAL DE INSTALAÇÕES HIDROSSANITÁRIAS </t>
  </si>
  <si>
    <t xml:space="preserve">TOTAL DE COBERTURA E PROTEÇÕES </t>
  </si>
  <si>
    <t>m2</t>
  </si>
  <si>
    <t xml:space="preserve">TOTAL DE PINTURAS </t>
  </si>
  <si>
    <t xml:space="preserve">TOTAL DE PORTAS E JANELAS </t>
  </si>
  <si>
    <t xml:space="preserve">limpeza completa da Obra </t>
  </si>
  <si>
    <t xml:space="preserve">Placa de Inalguração </t>
  </si>
  <si>
    <t xml:space="preserve">TOTAL DE SERVIÇOS COMPLEMENTARES </t>
  </si>
  <si>
    <t xml:space="preserve">TOTAL DO ORÇAMENTO </t>
  </si>
  <si>
    <t xml:space="preserve">V. Unitario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</si>
  <si>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</si>
  <si>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</si>
  <si>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</si>
  <si>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</si>
  <si>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</si>
  <si>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</si>
  <si>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</si>
  <si>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</si>
  <si>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</si>
  <si>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</si>
  <si>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</si>
  <si>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</si>
  <si>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</si>
  <si>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 xml:space="preserve">2.0 Pavimentações </t>
  </si>
  <si>
    <t>2.1</t>
  </si>
  <si>
    <t>2.2</t>
  </si>
  <si>
    <t>2.3</t>
  </si>
  <si>
    <t>2.4</t>
  </si>
  <si>
    <t>2.5</t>
  </si>
  <si>
    <t xml:space="preserve">3.0 Instalações Elétricas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</si>
  <si>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</si>
  <si>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</si>
  <si>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</si>
  <si>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</si>
  <si>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</si>
  <si>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</si>
  <si>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</si>
  <si>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</si>
  <si>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</si>
  <si>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</si>
  <si>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 xml:space="preserve">4.0 INSTALAÇÕES HIDROSSANITÁRIAS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</si>
  <si>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</si>
  <si>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</si>
  <si>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</si>
  <si>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</si>
  <si>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</si>
  <si>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</si>
  <si>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</si>
  <si>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</si>
  <si>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</si>
  <si>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</si>
  <si>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</si>
  <si>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</si>
  <si>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</si>
  <si>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</si>
  <si>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</si>
  <si>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</si>
  <si>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</si>
  <si>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</si>
  <si>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</si>
  <si>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 xml:space="preserve">5.0 COBERTURA E PROTEÇÕES </t>
  </si>
  <si>
    <t>5.1</t>
  </si>
  <si>
    <t>5.2</t>
  </si>
  <si>
    <t>5.3</t>
  </si>
  <si>
    <t>5.4</t>
  </si>
  <si>
    <t>6.0 PINTURAS</t>
  </si>
  <si>
    <t>6.1</t>
  </si>
  <si>
    <t>6.2</t>
  </si>
  <si>
    <t xml:space="preserve">7.0 PORTAS E JANELAS </t>
  </si>
  <si>
    <t>7.1</t>
  </si>
  <si>
    <t>7.2</t>
  </si>
  <si>
    <t>7.3</t>
  </si>
  <si>
    <t>7.4</t>
  </si>
  <si>
    <t xml:space="preserve">8.0 SERVIÇOS COMPLEMENTARES </t>
  </si>
  <si>
    <t>8.1</t>
  </si>
  <si>
    <t>8.2</t>
  </si>
  <si>
    <t xml:space="preserve">ITEM </t>
  </si>
  <si>
    <t>MATERIAL</t>
  </si>
  <si>
    <t>QUANT</t>
  </si>
  <si>
    <t>UNIDADE</t>
  </si>
  <si>
    <t>7.5</t>
  </si>
  <si>
    <t>7.6</t>
  </si>
  <si>
    <t>1.0 Fundações Paredes e Revestimentos</t>
  </si>
  <si>
    <t>4.20</t>
  </si>
  <si>
    <t>Frei Rogério 28 de Janeiro de 2016</t>
  </si>
  <si>
    <t xml:space="preserve">Eduardo Melo </t>
  </si>
  <si>
    <t>Técnico em Edificações</t>
  </si>
  <si>
    <t>CREA: 109439-5</t>
  </si>
  <si>
    <t>Placa de Obra.</t>
  </si>
  <si>
    <t>Depósito em madeira com cobertura de fibrocimento, com assoalho.</t>
  </si>
  <si>
    <t>Locação da obra por m² construido.</t>
  </si>
  <si>
    <t>Entrada provisória de Energia.</t>
  </si>
  <si>
    <t>Instalações provisória de água.</t>
  </si>
  <si>
    <t>Movimentação de Terra para.</t>
  </si>
  <si>
    <t xml:space="preserve">Escavação manual de terra até 1,50m. </t>
  </si>
  <si>
    <t>Reaterro manual de valas com compactação.</t>
  </si>
  <si>
    <t xml:space="preserve">Tinta Betuminosa para impermeabilização. </t>
  </si>
  <si>
    <t xml:space="preserve">Concreto Armado Para fundação dos muros de divisa, Sapatas,Vigas de Baldrames, Pilares, Viga de amarração, vergas e contra vergas. </t>
  </si>
  <si>
    <t>Paredes em alvenaria com Tijolos 6 furos Assentados com Argamassa colante, juntamente com Muros de divisa.</t>
  </si>
  <si>
    <t xml:space="preserve">Chapisco  ci-ar 1:3 preparo e aplicação. </t>
  </si>
  <si>
    <t xml:space="preserve">Reboco Desempenado. </t>
  </si>
  <si>
    <t>Lastro de Brita e= 5cm.</t>
  </si>
  <si>
    <t>Piso de Concreto desempenado e= 6cm incluso: caçadas de 1,00m em torno da edificação, entrada principal e rampa de acesso.</t>
  </si>
  <si>
    <t>Contrapiso de regularização e= 3cm.</t>
  </si>
  <si>
    <t>Piso Cerâmico de Primeira qualidade.</t>
  </si>
  <si>
    <t xml:space="preserve">Rodapé cerâmico de primeira qualidade h=7cm.  </t>
  </si>
  <si>
    <t>Ponto elet.Fluores. Teto (calha lampada e reator) 2x60w.</t>
  </si>
  <si>
    <t xml:space="preserve">Tomada embutir polo duplo com aterramento completo. </t>
  </si>
  <si>
    <t xml:space="preserve">Interruptor simples. </t>
  </si>
  <si>
    <t>Interruptor Duplo.</t>
  </si>
  <si>
    <t>Padrão entrada de luz e entrada de telefone completo.</t>
  </si>
  <si>
    <t xml:space="preserve">Caixa de Distribuição. </t>
  </si>
  <si>
    <t xml:space="preserve">Ponto de Telefone com Cabos completo. </t>
  </si>
  <si>
    <t>Fio Isolado 2,5mm.</t>
  </si>
  <si>
    <t>Fio Isolado 6,00mm.</t>
  </si>
  <si>
    <t>Fio isolado 10,00mm.</t>
  </si>
  <si>
    <t>Vaso saitário completo com caixa acoplada.</t>
  </si>
  <si>
    <t xml:space="preserve">Lavatorio com coluna completo, incluindo torneira  metalica. </t>
  </si>
  <si>
    <t>Pia Inox para cozinha.</t>
  </si>
  <si>
    <t>Registro de Gaveta completo.</t>
  </si>
  <si>
    <t xml:space="preserve">Registro de Pressão completo. </t>
  </si>
  <si>
    <t>Caixa d´água 1000 litros com ligações, registro.</t>
  </si>
  <si>
    <t>Papeleira acrilica sanitario com papel rolo.</t>
  </si>
  <si>
    <t>Porta Papel toalha acrilico.</t>
  </si>
  <si>
    <t xml:space="preserve">dispenser para sabonete liquido em acrilico. </t>
  </si>
  <si>
    <t>ralo sifonado 100mm completo instalado.</t>
  </si>
  <si>
    <t>conjunto 3 barras metalicas BWC deficientes, instalada.</t>
  </si>
  <si>
    <t>Caixa de Gordura e de Inspeção completa e instalada.</t>
  </si>
  <si>
    <t xml:space="preserve">Ponto Bebedouro de água. </t>
  </si>
  <si>
    <t>Registro de Gaveta.</t>
  </si>
  <si>
    <t>Tubo PVC igido Esgoto 100mm primario e conexões.</t>
  </si>
  <si>
    <t>Tubo PVC igido Esgoto 50mm primario e conexões.</t>
  </si>
  <si>
    <t>Tubo PVC igido Esgoto 75mm primario e conexões.</t>
  </si>
  <si>
    <t xml:space="preserve">Tubo PVC rigido soldavel 32mm e conexões. </t>
  </si>
  <si>
    <t xml:space="preserve">Tubo PVC rigido soldavel 25mm e conexões. </t>
  </si>
  <si>
    <t>Cobertura com telha colonial de primeira qualidade.</t>
  </si>
  <si>
    <t xml:space="preserve">Estrutura em madeira para telha colonial. </t>
  </si>
  <si>
    <t>Forro em PVC área internas e beirais.</t>
  </si>
  <si>
    <t>Calhas e rufos.</t>
  </si>
  <si>
    <t xml:space="preserve">Selador para paredes internas, externas e muros, uma demão. </t>
  </si>
  <si>
    <t>Porta interna de madeira  0,80/2,10.</t>
  </si>
  <si>
    <t>Porta interna de madeira  1,00/2,10.</t>
  </si>
  <si>
    <t xml:space="preserve">Janelas de vidro blindex. </t>
  </si>
  <si>
    <t xml:space="preserve">Portão de Ferro entrada principal. </t>
  </si>
  <si>
    <t>grama esmeralda.</t>
  </si>
  <si>
    <t xml:space="preserve">porta de entrada de vidro. </t>
  </si>
  <si>
    <t xml:space="preserve">Pintura Acrilica paredes internas,externas e muros duas demãos.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</si>
</sst>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horizontal="right" vertical="center" wrapText="1"/>
    </xf>
    <xf numFmtId="43" fontId="0" fillId="0" borderId="1" xfId="0" applyNumberFormat="1" applyBorder="1" applyAlignment="1">
      <alignment horizontal="right"/>
    </xf>
    <xf numFmtId="43" fontId="0" fillId="0" borderId="1" xfId="0" applyNumberFormat="1" applyBorder="1"/>
    <xf numFmtId="4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/>
    <xf numFmtId="43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 wrapText="1"/>
    </xf>
    <xf numFmtId="43" fontId="0" fillId="0" borderId="1" xfId="0" applyNumberFormat="1" applyBorder="1" applyAlignment="1"/>
    <xf numFmtId="43" fontId="1" fillId="0" borderId="1" xfId="0" applyNumberFormat="1" applyFont="1" applyBorder="1"/>
    <xf numFmtId="43" fontId="0" fillId="0" borderId="1" xfId="0" applyNumberFormat="1" applyFont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4"/>
  <sheetViews>
    <sheetView tabSelected="1" topLeftCell="A40" workbookViewId="0">
      <selection activeCell="I90" sqref="I90"/>
    </sheetView>
  </sheetViews>
  <sheetFormatPr defaultRowHeight="15"/>
  <cols>
    <col min="1" max="1" width="5.42578125" customWidth="1"/>
    <col min="2" max="2" width="36.7109375" customWidth="1"/>
    <col min="3" max="3" width="11.28515625" customWidth="1"/>
    <col min="4" max="4" width="9.5703125" customWidth="1"/>
    <col min="5" max="5" width="12" customWidth="1"/>
    <col min="6" max="6" width="15.85546875" customWidth="1"/>
  </cols>
  <sheetData>
    <row r="3" spans="1:6">
      <c r="A3" s="10" t="s">
        <v>87</v>
      </c>
      <c r="B3" s="10" t="s">
        <v>88</v>
      </c>
      <c r="C3" s="10" t="s">
        <v>89</v>
      </c>
      <c r="D3" s="10" t="s">
        <v>90</v>
      </c>
      <c r="E3" s="10" t="s">
        <v>20</v>
      </c>
      <c r="F3" s="10" t="s">
        <v>0</v>
      </c>
    </row>
    <row r="4" spans="1:6">
      <c r="A4" s="19" t="s">
        <v>93</v>
      </c>
      <c r="B4" s="20"/>
      <c r="C4" s="20"/>
      <c r="D4" s="20"/>
      <c r="E4" s="20"/>
      <c r="F4" s="21"/>
    </row>
    <row r="5" spans="1:6">
      <c r="A5" s="18" t="s">
        <v>21</v>
      </c>
      <c r="B5" s="1" t="s">
        <v>99</v>
      </c>
      <c r="C5" s="16">
        <v>1</v>
      </c>
      <c r="D5" s="16" t="s">
        <v>4</v>
      </c>
      <c r="E5" s="16">
        <v>50</v>
      </c>
      <c r="F5" s="16">
        <f t="shared" ref="F5:F17" si="0">E5*C5</f>
        <v>50</v>
      </c>
    </row>
    <row r="6" spans="1:6" ht="30">
      <c r="A6" s="18" t="s">
        <v>22</v>
      </c>
      <c r="B6" s="2" t="s">
        <v>100</v>
      </c>
      <c r="C6" s="16">
        <v>6</v>
      </c>
      <c r="D6" s="5" t="s">
        <v>4</v>
      </c>
      <c r="E6" s="16">
        <v>319</v>
      </c>
      <c r="F6" s="16">
        <f t="shared" si="0"/>
        <v>1914</v>
      </c>
    </row>
    <row r="7" spans="1:6">
      <c r="A7" s="18" t="s">
        <v>23</v>
      </c>
      <c r="B7" s="2" t="s">
        <v>101</v>
      </c>
      <c r="C7" s="16">
        <v>73.27</v>
      </c>
      <c r="D7" s="5" t="s">
        <v>4</v>
      </c>
      <c r="E7" s="16">
        <v>7.54</v>
      </c>
      <c r="F7" s="16">
        <f t="shared" si="0"/>
        <v>552.45579999999995</v>
      </c>
    </row>
    <row r="8" spans="1:6">
      <c r="A8" s="18" t="s">
        <v>24</v>
      </c>
      <c r="B8" s="2" t="s">
        <v>102</v>
      </c>
      <c r="C8" s="16">
        <v>1</v>
      </c>
      <c r="D8" s="5" t="s">
        <v>1</v>
      </c>
      <c r="E8" s="16">
        <v>994.67</v>
      </c>
      <c r="F8" s="16">
        <f t="shared" si="0"/>
        <v>994.67</v>
      </c>
    </row>
    <row r="9" spans="1:6">
      <c r="A9" s="18" t="s">
        <v>25</v>
      </c>
      <c r="B9" s="2" t="s">
        <v>103</v>
      </c>
      <c r="C9" s="16">
        <v>1</v>
      </c>
      <c r="D9" s="5" t="s">
        <v>1</v>
      </c>
      <c r="E9" s="16">
        <v>812</v>
      </c>
      <c r="F9" s="16">
        <f t="shared" si="0"/>
        <v>812</v>
      </c>
    </row>
    <row r="10" spans="1:6">
      <c r="A10" s="18" t="s">
        <v>26</v>
      </c>
      <c r="B10" s="1" t="s">
        <v>104</v>
      </c>
      <c r="C10" s="4">
        <v>15</v>
      </c>
      <c r="D10" s="4" t="s">
        <v>2</v>
      </c>
      <c r="E10" s="4">
        <v>26.9</v>
      </c>
      <c r="F10" s="4">
        <f t="shared" si="0"/>
        <v>403.5</v>
      </c>
    </row>
    <row r="11" spans="1:6">
      <c r="A11" s="18" t="s">
        <v>27</v>
      </c>
      <c r="B11" s="1" t="s">
        <v>105</v>
      </c>
      <c r="C11" s="4">
        <v>15</v>
      </c>
      <c r="D11" s="4" t="s">
        <v>2</v>
      </c>
      <c r="E11" s="4">
        <v>33.369999999999997</v>
      </c>
      <c r="F11" s="4">
        <f t="shared" si="0"/>
        <v>500.54999999999995</v>
      </c>
    </row>
    <row r="12" spans="1:6" ht="26.25" customHeight="1">
      <c r="A12" s="18" t="s">
        <v>28</v>
      </c>
      <c r="B12" s="2" t="s">
        <v>106</v>
      </c>
      <c r="C12" s="4">
        <v>30</v>
      </c>
      <c r="D12" s="4" t="s">
        <v>2</v>
      </c>
      <c r="E12" s="4">
        <v>17.12</v>
      </c>
      <c r="F12" s="4">
        <f t="shared" si="0"/>
        <v>513.6</v>
      </c>
    </row>
    <row r="13" spans="1:6" ht="60">
      <c r="A13" s="18" t="s">
        <v>29</v>
      </c>
      <c r="B13" s="2" t="s">
        <v>108</v>
      </c>
      <c r="C13" s="3">
        <v>26.74</v>
      </c>
      <c r="D13" s="3" t="s">
        <v>2</v>
      </c>
      <c r="E13" s="3">
        <v>311.64</v>
      </c>
      <c r="F13" s="3">
        <f t="shared" si="0"/>
        <v>8333.2536</v>
      </c>
    </row>
    <row r="14" spans="1:6" ht="30">
      <c r="A14" s="18" t="s">
        <v>30</v>
      </c>
      <c r="B14" s="2" t="s">
        <v>107</v>
      </c>
      <c r="C14" s="4">
        <v>2</v>
      </c>
      <c r="D14" s="4" t="s">
        <v>3</v>
      </c>
      <c r="E14" s="4">
        <v>89.9</v>
      </c>
      <c r="F14" s="4">
        <f t="shared" si="0"/>
        <v>179.8</v>
      </c>
    </row>
    <row r="15" spans="1:6" ht="44.25" customHeight="1">
      <c r="A15" s="18" t="s">
        <v>31</v>
      </c>
      <c r="B15" s="2" t="s">
        <v>109</v>
      </c>
      <c r="C15" s="4">
        <v>215.88</v>
      </c>
      <c r="D15" s="4" t="s">
        <v>4</v>
      </c>
      <c r="E15" s="4">
        <v>54.62</v>
      </c>
      <c r="F15" s="4">
        <f t="shared" si="0"/>
        <v>11791.365599999999</v>
      </c>
    </row>
    <row r="16" spans="1:6">
      <c r="A16" s="1" t="s">
        <v>32</v>
      </c>
      <c r="B16" s="2" t="s">
        <v>110</v>
      </c>
      <c r="C16" s="4">
        <v>590</v>
      </c>
      <c r="D16" s="4" t="s">
        <v>4</v>
      </c>
      <c r="E16" s="4">
        <v>6.15</v>
      </c>
      <c r="F16" s="4">
        <f t="shared" si="0"/>
        <v>3628.5</v>
      </c>
    </row>
    <row r="17" spans="1:6">
      <c r="A17" s="1" t="s">
        <v>33</v>
      </c>
      <c r="B17" s="2" t="s">
        <v>111</v>
      </c>
      <c r="C17" s="4">
        <v>590</v>
      </c>
      <c r="D17" s="4" t="s">
        <v>5</v>
      </c>
      <c r="E17" s="4">
        <v>12.68</v>
      </c>
      <c r="F17" s="4">
        <f t="shared" si="0"/>
        <v>7481.2</v>
      </c>
    </row>
    <row r="18" spans="1:6">
      <c r="A18" s="23" t="s">
        <v>6</v>
      </c>
      <c r="B18" s="24"/>
      <c r="C18" s="24"/>
      <c r="D18" s="25"/>
      <c r="E18" s="6">
        <f>E17+E16+E15+E14+E13+E12+E11+E10+E9+E8+E7+E6+E5</f>
        <v>2735.59</v>
      </c>
      <c r="F18" s="6">
        <f>F17+F16+F15+F14+F13+F12+F11+F10+F9+F8+F7+F6+F5</f>
        <v>37154.894999999997</v>
      </c>
    </row>
    <row r="19" spans="1:6">
      <c r="A19" s="19" t="s">
        <v>34</v>
      </c>
      <c r="B19" s="20"/>
      <c r="C19" s="20"/>
      <c r="D19" s="20"/>
      <c r="E19" s="20"/>
      <c r="F19" s="21"/>
    </row>
    <row r="20" spans="1:6">
      <c r="A20" s="1" t="s">
        <v>35</v>
      </c>
      <c r="B20" s="1" t="s">
        <v>112</v>
      </c>
      <c r="C20" s="4">
        <v>115.36</v>
      </c>
      <c r="D20" s="4" t="s">
        <v>4</v>
      </c>
      <c r="E20" s="4">
        <v>13.16</v>
      </c>
      <c r="F20" s="4">
        <f>E20*C20</f>
        <v>1518.1376</v>
      </c>
    </row>
    <row r="21" spans="1:6" ht="60">
      <c r="A21" s="17" t="s">
        <v>36</v>
      </c>
      <c r="B21" s="2" t="s">
        <v>113</v>
      </c>
      <c r="C21" s="4">
        <v>115.36</v>
      </c>
      <c r="D21" s="4" t="s">
        <v>2</v>
      </c>
      <c r="E21" s="4">
        <v>36</v>
      </c>
      <c r="F21" s="4">
        <f t="shared" ref="F21:F24" si="1">E21*C21</f>
        <v>4152.96</v>
      </c>
    </row>
    <row r="22" spans="1:6">
      <c r="A22" s="1" t="s">
        <v>37</v>
      </c>
      <c r="B22" s="1" t="s">
        <v>114</v>
      </c>
      <c r="C22" s="4">
        <v>73.27</v>
      </c>
      <c r="D22" s="4" t="s">
        <v>2</v>
      </c>
      <c r="E22" s="4">
        <v>35</v>
      </c>
      <c r="F22" s="4">
        <f t="shared" si="1"/>
        <v>2564.4499999999998</v>
      </c>
    </row>
    <row r="23" spans="1:6">
      <c r="A23" s="1" t="s">
        <v>38</v>
      </c>
      <c r="B23" s="1" t="s">
        <v>115</v>
      </c>
      <c r="C23" s="4">
        <v>126.7</v>
      </c>
      <c r="D23" s="4" t="s">
        <v>4</v>
      </c>
      <c r="E23" s="4">
        <v>42</v>
      </c>
      <c r="F23" s="4">
        <f t="shared" si="1"/>
        <v>5321.4000000000005</v>
      </c>
    </row>
    <row r="24" spans="1:6" ht="30">
      <c r="A24" s="17" t="s">
        <v>39</v>
      </c>
      <c r="B24" s="2" t="s">
        <v>116</v>
      </c>
      <c r="C24" s="4">
        <v>42.67</v>
      </c>
      <c r="D24" s="4" t="s">
        <v>4</v>
      </c>
      <c r="E24" s="4">
        <v>42</v>
      </c>
      <c r="F24" s="4">
        <f t="shared" si="1"/>
        <v>1792.14</v>
      </c>
    </row>
    <row r="25" spans="1:6">
      <c r="A25" s="23" t="s">
        <v>7</v>
      </c>
      <c r="B25" s="24"/>
      <c r="C25" s="24"/>
      <c r="D25" s="25"/>
      <c r="E25" s="6">
        <f>E24+E23+E22+E21+E20</f>
        <v>168.16</v>
      </c>
      <c r="F25" s="6">
        <f>F24+F23+F22+F21+F20</f>
        <v>15349.087600000001</v>
      </c>
    </row>
    <row r="26" spans="1:6">
      <c r="A26" s="34" t="s">
        <v>40</v>
      </c>
      <c r="B26" s="34"/>
      <c r="C26" s="34"/>
      <c r="D26" s="34"/>
      <c r="E26" s="34"/>
      <c r="F26" s="34"/>
    </row>
    <row r="27" spans="1:6" ht="30">
      <c r="A27" s="17" t="s">
        <v>41</v>
      </c>
      <c r="B27" s="2" t="s">
        <v>117</v>
      </c>
      <c r="C27" s="4">
        <v>9</v>
      </c>
      <c r="D27" s="12" t="s">
        <v>1</v>
      </c>
      <c r="E27" s="5">
        <v>35.56</v>
      </c>
      <c r="F27" s="5">
        <f>E27*C27</f>
        <v>320.04000000000002</v>
      </c>
    </row>
    <row r="28" spans="1:6" ht="30">
      <c r="A28" s="17" t="s">
        <v>42</v>
      </c>
      <c r="B28" s="2" t="s">
        <v>118</v>
      </c>
      <c r="C28" s="4">
        <v>15</v>
      </c>
      <c r="D28" s="12" t="s">
        <v>1</v>
      </c>
      <c r="E28" s="5">
        <v>52.9</v>
      </c>
      <c r="F28" s="5">
        <f t="shared" ref="F28:F36" si="2">E28*C28</f>
        <v>793.5</v>
      </c>
    </row>
    <row r="29" spans="1:6">
      <c r="A29" s="1" t="s">
        <v>43</v>
      </c>
      <c r="B29" s="1" t="s">
        <v>119</v>
      </c>
      <c r="C29" s="4">
        <v>7</v>
      </c>
      <c r="D29" s="12" t="s">
        <v>1</v>
      </c>
      <c r="E29" s="5">
        <v>18.46</v>
      </c>
      <c r="F29" s="5">
        <f t="shared" si="2"/>
        <v>129.22</v>
      </c>
    </row>
    <row r="30" spans="1:6">
      <c r="A30" s="1" t="s">
        <v>44</v>
      </c>
      <c r="B30" s="1" t="s">
        <v>120</v>
      </c>
      <c r="C30" s="4">
        <v>1</v>
      </c>
      <c r="D30" s="12" t="s">
        <v>1</v>
      </c>
      <c r="E30" s="5">
        <v>23.91</v>
      </c>
      <c r="F30" s="5">
        <f t="shared" si="2"/>
        <v>23.91</v>
      </c>
    </row>
    <row r="31" spans="1:6" ht="30">
      <c r="A31" s="17" t="s">
        <v>45</v>
      </c>
      <c r="B31" s="2" t="s">
        <v>121</v>
      </c>
      <c r="C31" s="4">
        <v>1</v>
      </c>
      <c r="D31" s="12" t="s">
        <v>1</v>
      </c>
      <c r="E31" s="5">
        <v>680</v>
      </c>
      <c r="F31" s="5">
        <f t="shared" si="2"/>
        <v>680</v>
      </c>
    </row>
    <row r="32" spans="1:6">
      <c r="A32" s="1" t="s">
        <v>46</v>
      </c>
      <c r="B32" s="1" t="s">
        <v>122</v>
      </c>
      <c r="C32" s="4">
        <v>1</v>
      </c>
      <c r="D32" s="12" t="s">
        <v>1</v>
      </c>
      <c r="E32" s="5">
        <v>100</v>
      </c>
      <c r="F32" s="5">
        <f t="shared" si="2"/>
        <v>100</v>
      </c>
    </row>
    <row r="33" spans="1:6">
      <c r="A33" s="1" t="s">
        <v>47</v>
      </c>
      <c r="B33" s="1" t="s">
        <v>123</v>
      </c>
      <c r="C33" s="4">
        <v>1</v>
      </c>
      <c r="D33" s="12" t="s">
        <v>1</v>
      </c>
      <c r="E33" s="5">
        <v>35.64</v>
      </c>
      <c r="F33" s="5">
        <f t="shared" si="2"/>
        <v>35.64</v>
      </c>
    </row>
    <row r="34" spans="1:6">
      <c r="A34" s="1" t="s">
        <v>48</v>
      </c>
      <c r="B34" s="1" t="s">
        <v>124</v>
      </c>
      <c r="C34" s="4">
        <v>80</v>
      </c>
      <c r="D34" s="12" t="s">
        <v>8</v>
      </c>
      <c r="E34" s="5">
        <v>3.79</v>
      </c>
      <c r="F34" s="5">
        <f t="shared" si="2"/>
        <v>303.2</v>
      </c>
    </row>
    <row r="35" spans="1:6">
      <c r="A35" s="1" t="s">
        <v>49</v>
      </c>
      <c r="B35" s="1" t="s">
        <v>125</v>
      </c>
      <c r="C35" s="4">
        <v>80</v>
      </c>
      <c r="D35" s="12" t="s">
        <v>8</v>
      </c>
      <c r="E35" s="5">
        <v>5.68</v>
      </c>
      <c r="F35" s="5">
        <f t="shared" si="2"/>
        <v>454.4</v>
      </c>
    </row>
    <row r="36" spans="1:6">
      <c r="A36" s="1" t="s">
        <v>50</v>
      </c>
      <c r="B36" s="1" t="s">
        <v>126</v>
      </c>
      <c r="C36" s="4">
        <v>80</v>
      </c>
      <c r="D36" s="12" t="s">
        <v>8</v>
      </c>
      <c r="E36" s="5">
        <v>10.8</v>
      </c>
      <c r="F36" s="5">
        <f t="shared" si="2"/>
        <v>864</v>
      </c>
    </row>
    <row r="37" spans="1:6">
      <c r="A37" s="19" t="s">
        <v>9</v>
      </c>
      <c r="B37" s="20"/>
      <c r="C37" s="20"/>
      <c r="D37" s="21"/>
      <c r="E37" s="11">
        <f>E36+E35+E34+E33+E32+E31+E30+E29+E28+E27</f>
        <v>966.74</v>
      </c>
      <c r="F37" s="11">
        <f>F36+F35+F34+F33+F32+F31+F30+F29+F28+F27</f>
        <v>3703.91</v>
      </c>
    </row>
    <row r="38" spans="1:6">
      <c r="A38" s="19" t="s">
        <v>51</v>
      </c>
      <c r="B38" s="20"/>
      <c r="C38" s="20"/>
      <c r="D38" s="20"/>
      <c r="E38" s="20"/>
      <c r="F38" s="21"/>
    </row>
    <row r="39" spans="1:6" ht="30">
      <c r="A39" s="17" t="s">
        <v>52</v>
      </c>
      <c r="B39" s="2" t="s">
        <v>127</v>
      </c>
      <c r="C39" s="14">
        <v>2</v>
      </c>
      <c r="D39" s="14" t="s">
        <v>1</v>
      </c>
      <c r="E39" s="14">
        <v>358</v>
      </c>
      <c r="F39" s="14">
        <f>E39*C39</f>
        <v>716</v>
      </c>
    </row>
    <row r="40" spans="1:6" ht="30">
      <c r="A40" s="17" t="s">
        <v>53</v>
      </c>
      <c r="B40" s="13" t="s">
        <v>128</v>
      </c>
      <c r="C40" s="14">
        <v>2</v>
      </c>
      <c r="D40" s="14" t="s">
        <v>1</v>
      </c>
      <c r="E40" s="14">
        <v>105.87</v>
      </c>
      <c r="F40" s="14">
        <f t="shared" ref="F40:F58" si="3">E40*C40</f>
        <v>211.74</v>
      </c>
    </row>
    <row r="41" spans="1:6">
      <c r="A41" s="17" t="s">
        <v>54</v>
      </c>
      <c r="B41" s="13" t="s">
        <v>129</v>
      </c>
      <c r="C41" s="14">
        <v>1</v>
      </c>
      <c r="D41" s="14" t="s">
        <v>1</v>
      </c>
      <c r="E41" s="14">
        <v>180</v>
      </c>
      <c r="F41" s="14">
        <f>E41*C41</f>
        <v>180</v>
      </c>
    </row>
    <row r="42" spans="1:6">
      <c r="A42" s="17" t="s">
        <v>55</v>
      </c>
      <c r="B42" s="1" t="s">
        <v>130</v>
      </c>
      <c r="C42" s="14">
        <v>2</v>
      </c>
      <c r="D42" s="14" t="s">
        <v>1</v>
      </c>
      <c r="E42" s="14">
        <v>53.46</v>
      </c>
      <c r="F42" s="14">
        <f t="shared" si="3"/>
        <v>106.92</v>
      </c>
    </row>
    <row r="43" spans="1:6">
      <c r="A43" s="17" t="s">
        <v>56</v>
      </c>
      <c r="B43" s="1" t="s">
        <v>131</v>
      </c>
      <c r="C43" s="14">
        <v>2</v>
      </c>
      <c r="D43" s="14" t="s">
        <v>1</v>
      </c>
      <c r="E43" s="14">
        <v>123.33</v>
      </c>
      <c r="F43" s="14">
        <f t="shared" si="3"/>
        <v>246.66</v>
      </c>
    </row>
    <row r="44" spans="1:6" ht="30">
      <c r="A44" s="17" t="s">
        <v>57</v>
      </c>
      <c r="B44" s="2" t="s">
        <v>132</v>
      </c>
      <c r="C44" s="14">
        <v>1</v>
      </c>
      <c r="D44" s="14" t="s">
        <v>1</v>
      </c>
      <c r="E44" s="14">
        <v>670</v>
      </c>
      <c r="F44" s="14">
        <f t="shared" si="3"/>
        <v>670</v>
      </c>
    </row>
    <row r="45" spans="1:6" ht="30">
      <c r="A45" s="17" t="s">
        <v>58</v>
      </c>
      <c r="B45" s="13" t="s">
        <v>133</v>
      </c>
      <c r="C45" s="14">
        <v>2</v>
      </c>
      <c r="D45" s="14" t="s">
        <v>1</v>
      </c>
      <c r="E45" s="14">
        <v>35.200000000000003</v>
      </c>
      <c r="F45" s="14">
        <f t="shared" si="3"/>
        <v>70.400000000000006</v>
      </c>
    </row>
    <row r="46" spans="1:6">
      <c r="A46" s="17" t="s">
        <v>59</v>
      </c>
      <c r="B46" s="1" t="s">
        <v>134</v>
      </c>
      <c r="C46" s="14">
        <v>2</v>
      </c>
      <c r="D46" s="14" t="s">
        <v>1</v>
      </c>
      <c r="E46" s="14">
        <v>35.200000000000003</v>
      </c>
      <c r="F46" s="14">
        <f t="shared" si="3"/>
        <v>70.400000000000006</v>
      </c>
    </row>
    <row r="47" spans="1:6" ht="30">
      <c r="A47" s="17" t="s">
        <v>60</v>
      </c>
      <c r="B47" s="2" t="s">
        <v>135</v>
      </c>
      <c r="C47" s="14">
        <v>2</v>
      </c>
      <c r="D47" s="14" t="s">
        <v>1</v>
      </c>
      <c r="E47" s="14">
        <v>28.9</v>
      </c>
      <c r="F47" s="14">
        <f t="shared" si="3"/>
        <v>57.8</v>
      </c>
    </row>
    <row r="48" spans="1:6" ht="30">
      <c r="A48" s="17" t="s">
        <v>61</v>
      </c>
      <c r="B48" s="2" t="s">
        <v>136</v>
      </c>
      <c r="C48" s="14">
        <v>3</v>
      </c>
      <c r="D48" s="14" t="s">
        <v>1</v>
      </c>
      <c r="E48" s="14">
        <v>12.78</v>
      </c>
      <c r="F48" s="14">
        <f t="shared" si="3"/>
        <v>38.339999999999996</v>
      </c>
    </row>
    <row r="49" spans="1:6" ht="30">
      <c r="A49" s="17" t="s">
        <v>62</v>
      </c>
      <c r="B49" s="2" t="s">
        <v>10</v>
      </c>
      <c r="C49" s="14">
        <v>1</v>
      </c>
      <c r="D49" s="14" t="s">
        <v>1</v>
      </c>
      <c r="E49" s="14">
        <v>324</v>
      </c>
      <c r="F49" s="14">
        <f t="shared" si="3"/>
        <v>324</v>
      </c>
    </row>
    <row r="50" spans="1:6" ht="30">
      <c r="A50" s="17" t="s">
        <v>63</v>
      </c>
      <c r="B50" s="2" t="s">
        <v>137</v>
      </c>
      <c r="C50" s="14">
        <v>1</v>
      </c>
      <c r="D50" s="14" t="s">
        <v>1</v>
      </c>
      <c r="E50" s="14">
        <v>250</v>
      </c>
      <c r="F50" s="14">
        <f t="shared" si="3"/>
        <v>250</v>
      </c>
    </row>
    <row r="51" spans="1:6" ht="30">
      <c r="A51" s="17" t="s">
        <v>64</v>
      </c>
      <c r="B51" s="2" t="s">
        <v>138</v>
      </c>
      <c r="C51" s="14">
        <v>3</v>
      </c>
      <c r="D51" s="14" t="s">
        <v>1</v>
      </c>
      <c r="E51" s="14">
        <v>90</v>
      </c>
      <c r="F51" s="14">
        <f t="shared" si="3"/>
        <v>270</v>
      </c>
    </row>
    <row r="52" spans="1:6">
      <c r="A52" s="17" t="s">
        <v>65</v>
      </c>
      <c r="B52" s="1" t="s">
        <v>139</v>
      </c>
      <c r="C52" s="14">
        <v>1</v>
      </c>
      <c r="D52" s="14" t="s">
        <v>1</v>
      </c>
      <c r="E52" s="14">
        <v>230</v>
      </c>
      <c r="F52" s="14">
        <f t="shared" si="3"/>
        <v>230</v>
      </c>
    </row>
    <row r="53" spans="1:6">
      <c r="A53" s="17" t="s">
        <v>66</v>
      </c>
      <c r="B53" s="1" t="s">
        <v>140</v>
      </c>
      <c r="C53" s="14">
        <v>2</v>
      </c>
      <c r="D53" s="14" t="s">
        <v>1</v>
      </c>
      <c r="E53" s="14">
        <v>45</v>
      </c>
      <c r="F53" s="14">
        <f t="shared" si="3"/>
        <v>90</v>
      </c>
    </row>
    <row r="54" spans="1:6" ht="30">
      <c r="A54" s="17" t="s">
        <v>67</v>
      </c>
      <c r="B54" s="2" t="s">
        <v>141</v>
      </c>
      <c r="C54" s="14">
        <v>54</v>
      </c>
      <c r="D54" s="14" t="s">
        <v>8</v>
      </c>
      <c r="E54" s="14">
        <v>32.64</v>
      </c>
      <c r="F54" s="14">
        <f t="shared" si="3"/>
        <v>1762.56</v>
      </c>
    </row>
    <row r="55" spans="1:6" ht="30">
      <c r="A55" s="17" t="s">
        <v>68</v>
      </c>
      <c r="B55" s="2" t="s">
        <v>142</v>
      </c>
      <c r="C55" s="14">
        <v>35</v>
      </c>
      <c r="D55" s="14" t="s">
        <v>8</v>
      </c>
      <c r="E55" s="14">
        <v>23.56</v>
      </c>
      <c r="F55" s="14">
        <f t="shared" si="3"/>
        <v>824.59999999999991</v>
      </c>
    </row>
    <row r="56" spans="1:6" ht="30">
      <c r="A56" s="17" t="s">
        <v>69</v>
      </c>
      <c r="B56" s="2" t="s">
        <v>143</v>
      </c>
      <c r="C56" s="14">
        <v>40</v>
      </c>
      <c r="D56" s="14" t="s">
        <v>8</v>
      </c>
      <c r="E56" s="14">
        <v>27.42</v>
      </c>
      <c r="F56" s="14">
        <f t="shared" si="3"/>
        <v>1096.8000000000002</v>
      </c>
    </row>
    <row r="57" spans="1:6" ht="30">
      <c r="A57" s="17" t="s">
        <v>70</v>
      </c>
      <c r="B57" s="2" t="s">
        <v>144</v>
      </c>
      <c r="C57" s="14">
        <v>80</v>
      </c>
      <c r="D57" s="14" t="s">
        <v>8</v>
      </c>
      <c r="E57" s="14">
        <v>7.79</v>
      </c>
      <c r="F57" s="14">
        <f t="shared" si="3"/>
        <v>623.20000000000005</v>
      </c>
    </row>
    <row r="58" spans="1:6" ht="30">
      <c r="A58" s="17" t="s">
        <v>94</v>
      </c>
      <c r="B58" s="2" t="s">
        <v>145</v>
      </c>
      <c r="C58" s="14">
        <v>40</v>
      </c>
      <c r="D58" s="14" t="s">
        <v>8</v>
      </c>
      <c r="E58" s="14">
        <v>11.51</v>
      </c>
      <c r="F58" s="14">
        <f t="shared" si="3"/>
        <v>460.4</v>
      </c>
    </row>
    <row r="59" spans="1:6">
      <c r="A59" s="23" t="s">
        <v>11</v>
      </c>
      <c r="B59" s="24"/>
      <c r="C59" s="24"/>
      <c r="D59" s="25"/>
      <c r="E59" s="15">
        <f>E58+E57+E56+E55+E54+E53+E52+E51+E50+E49+E48+E47+E46+E45+E44+E43+E42+E40+E39</f>
        <v>2464.6600000000003</v>
      </c>
      <c r="F59" s="15">
        <f>F58+F57+F56+F55+F54+F53+F52+F51+F49+F48+F47+F46+F45+F44+F43+F42+F41+F40+F39</f>
        <v>8049.8199999999988</v>
      </c>
    </row>
    <row r="60" spans="1:6">
      <c r="A60" s="19" t="s">
        <v>71</v>
      </c>
      <c r="B60" s="20"/>
      <c r="C60" s="20"/>
      <c r="D60" s="20"/>
      <c r="E60" s="20"/>
      <c r="F60" s="21"/>
    </row>
    <row r="61" spans="1:6" ht="30">
      <c r="A61" s="17" t="s">
        <v>72</v>
      </c>
      <c r="B61" s="13" t="s">
        <v>146</v>
      </c>
      <c r="C61" s="5">
        <v>106.37</v>
      </c>
      <c r="D61" s="5" t="s">
        <v>4</v>
      </c>
      <c r="E61" s="5">
        <v>61.12</v>
      </c>
      <c r="F61" s="5">
        <f>E61*C61</f>
        <v>6501.3343999999997</v>
      </c>
    </row>
    <row r="62" spans="1:6">
      <c r="A62" s="1" t="s">
        <v>73</v>
      </c>
      <c r="B62" s="1" t="s">
        <v>147</v>
      </c>
      <c r="C62" s="5">
        <v>106.37</v>
      </c>
      <c r="D62" s="5" t="s">
        <v>4</v>
      </c>
      <c r="E62" s="5">
        <v>78.650000000000006</v>
      </c>
      <c r="F62" s="5">
        <f>E62*C62</f>
        <v>8366.0005000000001</v>
      </c>
    </row>
    <row r="63" spans="1:6">
      <c r="A63" s="1" t="s">
        <v>74</v>
      </c>
      <c r="B63" s="1" t="s">
        <v>148</v>
      </c>
      <c r="C63" s="5">
        <v>97.32</v>
      </c>
      <c r="D63" s="5" t="s">
        <v>4</v>
      </c>
      <c r="E63" s="5">
        <v>44.5</v>
      </c>
      <c r="F63" s="5">
        <f>E63*C63</f>
        <v>4330.74</v>
      </c>
    </row>
    <row r="64" spans="1:6">
      <c r="A64" s="1" t="s">
        <v>75</v>
      </c>
      <c r="B64" s="1" t="s">
        <v>149</v>
      </c>
      <c r="C64" s="5">
        <v>55.22</v>
      </c>
      <c r="D64" s="5" t="s">
        <v>8</v>
      </c>
      <c r="E64" s="5">
        <v>70.040000000000006</v>
      </c>
      <c r="F64" s="5">
        <f>E64*C64</f>
        <v>3867.6088000000004</v>
      </c>
    </row>
    <row r="65" spans="1:6">
      <c r="A65" s="23" t="s">
        <v>12</v>
      </c>
      <c r="B65" s="24"/>
      <c r="C65" s="24"/>
      <c r="D65" s="25"/>
      <c r="E65" s="15">
        <f>E64+E63+E62+E61</f>
        <v>254.31</v>
      </c>
      <c r="F65" s="15">
        <f>F64+F63+F62+F61</f>
        <v>23065.683700000001</v>
      </c>
    </row>
    <row r="66" spans="1:6">
      <c r="A66" s="19" t="s">
        <v>76</v>
      </c>
      <c r="B66" s="20"/>
      <c r="C66" s="20"/>
      <c r="D66" s="20"/>
      <c r="E66" s="20"/>
      <c r="F66" s="21"/>
    </row>
    <row r="67" spans="1:6" ht="30">
      <c r="A67" s="17" t="s">
        <v>77</v>
      </c>
      <c r="B67" s="13" t="s">
        <v>150</v>
      </c>
      <c r="C67" s="5">
        <v>418.74</v>
      </c>
      <c r="D67" s="5" t="s">
        <v>13</v>
      </c>
      <c r="E67" s="5">
        <v>6.99</v>
      </c>
      <c r="F67" s="5">
        <f>E67*C67</f>
        <v>2926.9926</v>
      </c>
    </row>
    <row r="68" spans="1:6" ht="45">
      <c r="A68" s="17" t="s">
        <v>78</v>
      </c>
      <c r="B68" s="2" t="s">
        <v>157</v>
      </c>
      <c r="C68" s="5">
        <v>418.74</v>
      </c>
      <c r="D68" s="5" t="s">
        <v>4</v>
      </c>
      <c r="E68" s="5">
        <v>14.09</v>
      </c>
      <c r="F68" s="5">
        <f>E68*C68</f>
        <v>5900.0465999999997</v>
      </c>
    </row>
    <row r="69" spans="1:6">
      <c r="A69" s="23" t="s">
        <v>14</v>
      </c>
      <c r="B69" s="24"/>
      <c r="C69" s="24"/>
      <c r="D69" s="25"/>
      <c r="E69" s="15">
        <f>E68+E67</f>
        <v>21.08</v>
      </c>
      <c r="F69" s="15">
        <f>F68+F67</f>
        <v>8827.0391999999993</v>
      </c>
    </row>
    <row r="70" spans="1:6">
      <c r="A70" s="19" t="s">
        <v>79</v>
      </c>
      <c r="B70" s="20"/>
      <c r="C70" s="20"/>
      <c r="D70" s="20"/>
      <c r="E70" s="20"/>
      <c r="F70" s="21"/>
    </row>
    <row r="71" spans="1:6">
      <c r="A71" s="1" t="s">
        <v>80</v>
      </c>
      <c r="B71" s="1" t="s">
        <v>151</v>
      </c>
      <c r="C71" s="5">
        <v>3</v>
      </c>
      <c r="D71" s="5" t="s">
        <v>1</v>
      </c>
      <c r="E71" s="5">
        <v>406.57</v>
      </c>
      <c r="F71" s="5">
        <f>E71*C71</f>
        <v>1219.71</v>
      </c>
    </row>
    <row r="72" spans="1:6">
      <c r="A72" s="1" t="s">
        <v>81</v>
      </c>
      <c r="B72" s="1" t="s">
        <v>152</v>
      </c>
      <c r="C72" s="5">
        <v>1</v>
      </c>
      <c r="D72" s="5" t="s">
        <v>1</v>
      </c>
      <c r="E72" s="5">
        <v>553.21</v>
      </c>
      <c r="F72" s="5">
        <f t="shared" ref="F72:F76" si="4">E72*C72</f>
        <v>553.21</v>
      </c>
    </row>
    <row r="73" spans="1:6">
      <c r="A73" s="1" t="s">
        <v>82</v>
      </c>
      <c r="B73" s="1" t="s">
        <v>153</v>
      </c>
      <c r="C73" s="5">
        <v>16</v>
      </c>
      <c r="D73" s="5" t="s">
        <v>4</v>
      </c>
      <c r="E73" s="5">
        <v>108.54</v>
      </c>
      <c r="F73" s="5">
        <f t="shared" si="4"/>
        <v>1736.64</v>
      </c>
    </row>
    <row r="74" spans="1:6">
      <c r="A74" s="1" t="s">
        <v>83</v>
      </c>
      <c r="B74" s="1" t="s">
        <v>154</v>
      </c>
      <c r="C74" s="5">
        <v>5</v>
      </c>
      <c r="D74" s="5" t="s">
        <v>4</v>
      </c>
      <c r="E74" s="5">
        <v>155.66999999999999</v>
      </c>
      <c r="F74" s="5">
        <f>E74*C74</f>
        <v>778.34999999999991</v>
      </c>
    </row>
    <row r="75" spans="1:6">
      <c r="A75" s="1" t="s">
        <v>91</v>
      </c>
      <c r="B75" s="1" t="s">
        <v>155</v>
      </c>
      <c r="C75" s="5">
        <v>36</v>
      </c>
      <c r="D75" s="5" t="s">
        <v>4</v>
      </c>
      <c r="E75" s="5">
        <v>9.77</v>
      </c>
      <c r="F75" s="5">
        <f>E75*C75</f>
        <v>351.71999999999997</v>
      </c>
    </row>
    <row r="76" spans="1:6">
      <c r="A76" s="1" t="s">
        <v>92</v>
      </c>
      <c r="B76" s="1" t="s">
        <v>156</v>
      </c>
      <c r="C76" s="5">
        <v>4.2</v>
      </c>
      <c r="D76" s="5" t="s">
        <v>13</v>
      </c>
      <c r="E76" s="5">
        <v>205.32</v>
      </c>
      <c r="F76" s="5">
        <f t="shared" si="4"/>
        <v>862.34400000000005</v>
      </c>
    </row>
    <row r="77" spans="1:6">
      <c r="A77" s="23" t="s">
        <v>15</v>
      </c>
      <c r="B77" s="24"/>
      <c r="C77" s="24"/>
      <c r="D77" s="25"/>
      <c r="E77" s="15">
        <f>E76+E75+E74+E73+E72+E71</f>
        <v>1439.08</v>
      </c>
      <c r="F77" s="15">
        <f>F76+F75+F74+F73+F72+F71</f>
        <v>5501.9740000000002</v>
      </c>
    </row>
    <row r="78" spans="1:6">
      <c r="A78" s="19" t="s">
        <v>84</v>
      </c>
      <c r="B78" s="20"/>
      <c r="C78" s="20"/>
      <c r="D78" s="20"/>
      <c r="E78" s="20"/>
      <c r="F78" s="21"/>
    </row>
    <row r="79" spans="1:6">
      <c r="A79" s="7"/>
      <c r="B79" s="8"/>
      <c r="C79" s="8"/>
      <c r="D79" s="8"/>
      <c r="E79" s="8"/>
      <c r="F79" s="9"/>
    </row>
    <row r="80" spans="1:6">
      <c r="A80" s="1" t="s">
        <v>85</v>
      </c>
      <c r="B80" s="1" t="s">
        <v>16</v>
      </c>
      <c r="C80" s="5">
        <v>100</v>
      </c>
      <c r="D80" s="5" t="s">
        <v>4</v>
      </c>
      <c r="E80" s="5">
        <v>2.5</v>
      </c>
      <c r="F80" s="5">
        <f>E80*C80</f>
        <v>250</v>
      </c>
    </row>
    <row r="81" spans="1:6">
      <c r="A81" s="1" t="s">
        <v>86</v>
      </c>
      <c r="B81" s="1" t="s">
        <v>17</v>
      </c>
      <c r="C81" s="5">
        <v>1</v>
      </c>
      <c r="D81" s="5" t="s">
        <v>1</v>
      </c>
      <c r="E81" s="5">
        <v>450</v>
      </c>
      <c r="F81" s="5">
        <f>E81*C81</f>
        <v>450</v>
      </c>
    </row>
    <row r="82" spans="1:6">
      <c r="A82" s="23" t="s">
        <v>18</v>
      </c>
      <c r="B82" s="24"/>
      <c r="C82" s="24"/>
      <c r="D82" s="25"/>
      <c r="E82" s="15">
        <f>E81+E80</f>
        <v>452.5</v>
      </c>
      <c r="F82" s="15">
        <f>F81+F80</f>
        <v>700</v>
      </c>
    </row>
    <row r="83" spans="1:6">
      <c r="A83" s="1"/>
      <c r="B83" s="1"/>
      <c r="C83" s="1"/>
      <c r="D83" s="1"/>
      <c r="E83" s="1"/>
      <c r="F83" s="1"/>
    </row>
    <row r="84" spans="1:6">
      <c r="A84" s="26" t="s">
        <v>19</v>
      </c>
      <c r="B84" s="27"/>
      <c r="C84" s="27"/>
      <c r="D84" s="27"/>
      <c r="E84" s="28"/>
      <c r="F84" s="32">
        <f>F82+F77+F69+F65+F59+F37+F25+F18</f>
        <v>102352.40950000001</v>
      </c>
    </row>
    <row r="85" spans="1:6">
      <c r="A85" s="29"/>
      <c r="B85" s="30"/>
      <c r="C85" s="30"/>
      <c r="D85" s="30"/>
      <c r="E85" s="31"/>
      <c r="F85" s="33"/>
    </row>
    <row r="87" spans="1:6">
      <c r="A87" s="22" t="s">
        <v>95</v>
      </c>
      <c r="B87" s="22"/>
      <c r="C87" s="22"/>
      <c r="D87" s="22"/>
      <c r="E87" s="22"/>
      <c r="F87" s="22"/>
    </row>
    <row r="92" spans="1:6">
      <c r="A92" s="22" t="s">
        <v>96</v>
      </c>
      <c r="B92" s="22"/>
      <c r="C92" s="22"/>
      <c r="D92" s="22"/>
      <c r="E92" s="22"/>
      <c r="F92" s="22"/>
    </row>
    <row r="93" spans="1:6">
      <c r="A93" s="22" t="s">
        <v>97</v>
      </c>
      <c r="B93" s="22"/>
      <c r="C93" s="22"/>
      <c r="D93" s="22"/>
      <c r="E93" s="22"/>
      <c r="F93" s="22"/>
    </row>
    <row r="94" spans="1:6">
      <c r="A94" s="22" t="s">
        <v>98</v>
      </c>
      <c r="B94" s="22"/>
      <c r="C94" s="22"/>
      <c r="D94" s="22"/>
      <c r="E94" s="22"/>
      <c r="F94" s="22"/>
    </row>
  </sheetData>
  <mergeCells count="22">
    <mergeCell ref="A69:D69"/>
    <mergeCell ref="A38:F38"/>
    <mergeCell ref="A59:D59"/>
    <mergeCell ref="A60:F60"/>
    <mergeCell ref="A65:D65"/>
    <mergeCell ref="A66:F66"/>
    <mergeCell ref="A4:F4"/>
    <mergeCell ref="A87:F87"/>
    <mergeCell ref="A92:F92"/>
    <mergeCell ref="A93:F93"/>
    <mergeCell ref="A94:F94"/>
    <mergeCell ref="A77:D77"/>
    <mergeCell ref="A78:F78"/>
    <mergeCell ref="A82:D82"/>
    <mergeCell ref="A84:E85"/>
    <mergeCell ref="F84:F85"/>
    <mergeCell ref="A70:F70"/>
    <mergeCell ref="A19:F19"/>
    <mergeCell ref="A18:D18"/>
    <mergeCell ref="A25:D25"/>
    <mergeCell ref="A26:F26"/>
    <mergeCell ref="A37:D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Micro</cp:lastModifiedBy>
  <cp:lastPrinted>2016-01-28T10:52:27Z</cp:lastPrinted>
  <dcterms:created xsi:type="dcterms:W3CDTF">2016-01-26T18:24:01Z</dcterms:created>
  <dcterms:modified xsi:type="dcterms:W3CDTF">2016-02-05T13:20:43Z</dcterms:modified>
</cp:coreProperties>
</file>