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1340" windowHeight="654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Plan1!$A$1:$F$99</definedName>
  </definedNames>
  <calcPr calcId="125725"/>
</workbook>
</file>

<file path=xl/calcChain.xml><?xml version="1.0" encoding="utf-8"?>
<calcChain xmlns="http://schemas.openxmlformats.org/spreadsheetml/2006/main">
  <c r="F14" i="1"/>
  <c r="F95"/>
  <c r="F93"/>
  <c r="F9"/>
  <c r="F67"/>
  <c r="F45"/>
  <c r="F10"/>
  <c r="F11"/>
  <c r="F12"/>
  <c r="F17"/>
  <c r="F18"/>
  <c r="F19"/>
  <c r="F24"/>
  <c r="F25"/>
  <c r="F26"/>
  <c r="F27"/>
  <c r="F28"/>
  <c r="F35"/>
  <c r="F36"/>
  <c r="F37"/>
  <c r="F38"/>
  <c r="F43"/>
  <c r="F44"/>
  <c r="F46"/>
  <c r="F47"/>
  <c r="F48"/>
  <c r="F49"/>
  <c r="F50"/>
  <c r="F55"/>
  <c r="F56"/>
  <c r="F61"/>
  <c r="F62"/>
  <c r="F63"/>
  <c r="F64"/>
  <c r="F65"/>
  <c r="F66"/>
  <c r="F68"/>
  <c r="F73"/>
  <c r="F74"/>
  <c r="F75"/>
  <c r="F76"/>
  <c r="F77"/>
  <c r="F78"/>
  <c r="F79"/>
  <c r="F80"/>
  <c r="F85"/>
  <c r="F86"/>
  <c r="F87"/>
  <c r="F88"/>
  <c r="F89"/>
  <c r="F58" l="1"/>
  <c r="F52"/>
  <c r="F91"/>
  <c r="F82"/>
  <c r="F70"/>
  <c r="F40"/>
  <c r="F32"/>
  <c r="F21"/>
  <c r="F97" l="1"/>
</calcChain>
</file>

<file path=xl/sharedStrings.xml><?xml version="1.0" encoding="utf-8"?>
<sst xmlns="http://schemas.openxmlformats.org/spreadsheetml/2006/main" count="184" uniqueCount="135">
  <si>
    <t>DISCRIMINAÇÃO DOS SERVIÇOS</t>
  </si>
  <si>
    <t>CUSTO</t>
  </si>
  <si>
    <t>UNITARIO</t>
  </si>
  <si>
    <t>UNID</t>
  </si>
  <si>
    <t xml:space="preserve">sub total </t>
  </si>
  <si>
    <t>m</t>
  </si>
  <si>
    <t>ORÇAMENTO</t>
  </si>
  <si>
    <t>2.0</t>
  </si>
  <si>
    <t>2.1</t>
  </si>
  <si>
    <t>2.2</t>
  </si>
  <si>
    <t>2.3</t>
  </si>
  <si>
    <t>3.0</t>
  </si>
  <si>
    <t>3.1</t>
  </si>
  <si>
    <t>3.2</t>
  </si>
  <si>
    <t>3.3</t>
  </si>
  <si>
    <t>4.0</t>
  </si>
  <si>
    <t>4.1</t>
  </si>
  <si>
    <t>TOTAL GERAL</t>
  </si>
  <si>
    <t>4.4</t>
  </si>
  <si>
    <t>INFRA ESTRUTURA</t>
  </si>
  <si>
    <t>SUPRA ESTRUTURA</t>
  </si>
  <si>
    <t>PAREDES E PAINEIS</t>
  </si>
  <si>
    <t>vidro transparente 4mm colocado com massa</t>
  </si>
  <si>
    <t>CJ</t>
  </si>
  <si>
    <t>5.0</t>
  </si>
  <si>
    <t>sub total</t>
  </si>
  <si>
    <t>COBERTURA E PROTEÇÕES</t>
  </si>
  <si>
    <t>5.1</t>
  </si>
  <si>
    <t>5.2</t>
  </si>
  <si>
    <t>5.3</t>
  </si>
  <si>
    <t>5.6</t>
  </si>
  <si>
    <t>Forro PVC 200MM c/ entarugamento</t>
  </si>
  <si>
    <t>6.0</t>
  </si>
  <si>
    <t>PAVIMENTAÇÕES</t>
  </si>
  <si>
    <t>6.1</t>
  </si>
  <si>
    <t>6.2</t>
  </si>
  <si>
    <t>7.0</t>
  </si>
  <si>
    <t>REVESTIMENTOS</t>
  </si>
  <si>
    <t>7.1</t>
  </si>
  <si>
    <t>7.2</t>
  </si>
  <si>
    <t>7.3</t>
  </si>
  <si>
    <t>7.4</t>
  </si>
  <si>
    <t>pintura esmalte brilho s/ madeira 2 demãos</t>
  </si>
  <si>
    <t>8.0</t>
  </si>
  <si>
    <t>8.1</t>
  </si>
  <si>
    <t>8.2</t>
  </si>
  <si>
    <t>8.4</t>
  </si>
  <si>
    <t>8.5</t>
  </si>
  <si>
    <t>8.6</t>
  </si>
  <si>
    <t>8.8</t>
  </si>
  <si>
    <t>papeleira metalica</t>
  </si>
  <si>
    <t>9.0</t>
  </si>
  <si>
    <t>INSTALAÇÕES HIDRO SANITARIAS</t>
  </si>
  <si>
    <t>9.1</t>
  </si>
  <si>
    <t>9.2</t>
  </si>
  <si>
    <t>9.3</t>
  </si>
  <si>
    <t>9.4</t>
  </si>
  <si>
    <t>9.5</t>
  </si>
  <si>
    <t>Tubo PVC rigido 100mm esgoto prim. e conexoes</t>
  </si>
  <si>
    <t>Tubo PVC rigido 50mm esgoto prim. e conexoes</t>
  </si>
  <si>
    <t>Tubo PVC rigido soldavel 32mm e conexoes</t>
  </si>
  <si>
    <t>tubo PCV rigido soldavel 25mm e conexões</t>
  </si>
  <si>
    <t>INSTALAÇÕES ELETRICAS E TELEFONICAS</t>
  </si>
  <si>
    <t>interruptor embutir simples inclusive caixa 2x4''</t>
  </si>
  <si>
    <t>und.</t>
  </si>
  <si>
    <t>escavação manual do solo de 1a entre 1,50 e 3,0m</t>
  </si>
  <si>
    <t>viga baldrame conc armado fck 15 Mpa- completa</t>
  </si>
  <si>
    <t>sapata concreto armado fck 15 Mpa completa</t>
  </si>
  <si>
    <t>pilar conc. Armado esc.form.lanc.cura.D.</t>
  </si>
  <si>
    <t>viga conc. Armado esc.forma.arm.lanc,cura, des.</t>
  </si>
  <si>
    <t>verga de concreto armado</t>
  </si>
  <si>
    <t>Alvenaria tij. 6 furos de 15 cm ci-ca-ar 1:2:8</t>
  </si>
  <si>
    <t>janela basculante ferro</t>
  </si>
  <si>
    <t>porta int. cemi oca 0,80x2,10 com ferragem completa</t>
  </si>
  <si>
    <t>porta ext. maciça comp. Embuia c/ ferro 0,80x2,10</t>
  </si>
  <si>
    <t>Chapisco ci-ar 1:3-7mm preparo e aplicação</t>
  </si>
  <si>
    <t>Emboco argamassa regular ca-ar 1:5+5%ci- 7mm</t>
  </si>
  <si>
    <t>reboco argamassa fina ca-af 1:5+5%ci 7mm</t>
  </si>
  <si>
    <t>azulejo para paredes com argamassa colante sem bem.</t>
  </si>
  <si>
    <t>selador para paredes inter./ext. 1 demão</t>
  </si>
  <si>
    <t>fundo preparador para paredes</t>
  </si>
  <si>
    <t>pintura acrilica sobre reboco 2 demãos</t>
  </si>
  <si>
    <t>Lastro de concreto magro- consumo 180kg cim. M³</t>
  </si>
  <si>
    <t>contrapiso concreto 8cm 200kg ci: m³ (magro)</t>
  </si>
  <si>
    <t>METAIS E ACESSÓRIOS</t>
  </si>
  <si>
    <t>bacia sanitaria de louça com tampa</t>
  </si>
  <si>
    <t>lavatorio de louça sem coluna</t>
  </si>
  <si>
    <t>registro gaveta ganopla cromada 20mm (3/4'')</t>
  </si>
  <si>
    <t>registro pressão canopla cromada 20mm (3/4'')</t>
  </si>
  <si>
    <t>valvula descarga automatica 38mm(1 1/2")</t>
  </si>
  <si>
    <t>espelho cristal 6mm (sobre lavatírio)</t>
  </si>
  <si>
    <t>tubo PVC rigido soldavel 75mm e conexoes</t>
  </si>
  <si>
    <t>caixa sifonada com grelha 1,50x1,50x1,50 saida 50mm</t>
  </si>
  <si>
    <t>fio isolado 2,5mm² (12AWG)</t>
  </si>
  <si>
    <t>interruptor embutir com tomada inclusive caixa 2x4''</t>
  </si>
  <si>
    <t>lampada fluorescente</t>
  </si>
  <si>
    <t>m2</t>
  </si>
  <si>
    <t>m3</t>
  </si>
  <si>
    <t>impermeabilização pintura base betuminosa 2 demãos</t>
  </si>
  <si>
    <t>PREFEITURA DE FREI ROGERIO</t>
  </si>
  <si>
    <t>Estrut. Madeira telha fibroc. Aluminio ou plast.</t>
  </si>
  <si>
    <t>Cobertura com telha fibroc. 6 mm</t>
  </si>
  <si>
    <t>ralo sifonado saida lisac/ grelha100x0,40 saida 40mm</t>
  </si>
  <si>
    <t>8.7</t>
  </si>
  <si>
    <t>disjuntores 30A</t>
  </si>
  <si>
    <t>chuveiro 5400w</t>
  </si>
  <si>
    <t xml:space="preserve">OBRA: Construção de banheiros.                            </t>
  </si>
  <si>
    <t>ITEM</t>
  </si>
  <si>
    <t>QUANT.</t>
  </si>
  <si>
    <t>TOTAL</t>
  </si>
  <si>
    <t>1.0</t>
  </si>
  <si>
    <t>1.1</t>
  </si>
  <si>
    <t>1.2</t>
  </si>
  <si>
    <t>1.3</t>
  </si>
  <si>
    <t>3.4</t>
  </si>
  <si>
    <t>3.5</t>
  </si>
  <si>
    <t>4.2</t>
  </si>
  <si>
    <t>4.3</t>
  </si>
  <si>
    <t>5.4</t>
  </si>
  <si>
    <t>5.5</t>
  </si>
  <si>
    <t>5.7</t>
  </si>
  <si>
    <t>5.9</t>
  </si>
  <si>
    <t>7.5</t>
  </si>
  <si>
    <t>7.6</t>
  </si>
  <si>
    <t>7.7</t>
  </si>
  <si>
    <t>7.8.</t>
  </si>
  <si>
    <t>8.3</t>
  </si>
  <si>
    <t xml:space="preserve">caixa d´agua mil litros </t>
  </si>
  <si>
    <t>LOCAL: Frei Rogerio  DATA: 25/02/2016</t>
  </si>
  <si>
    <t>m²</t>
  </si>
  <si>
    <t xml:space="preserve">Placa de Obra </t>
  </si>
  <si>
    <t>1.4</t>
  </si>
  <si>
    <t>10.0</t>
  </si>
  <si>
    <t xml:space="preserve">Limpeza Final </t>
  </si>
  <si>
    <t xml:space="preserve">Sub Total 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</si>
</sst>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5" fontId="0" fillId="0" borderId="1" xfId="2" applyFont="1" applyBorder="1"/>
    <xf numFmtId="165" fontId="2" fillId="0" borderId="1" xfId="2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3" xfId="1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165" fontId="0" fillId="0" borderId="1" xfId="2" applyFont="1" applyBorder="1" applyAlignment="1">
      <alignment horizontal="righ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165" fontId="2" fillId="0" borderId="1" xfId="2" applyNumberFormat="1" applyFont="1" applyBorder="1"/>
    <xf numFmtId="4" fontId="3" fillId="0" borderId="3" xfId="1" applyNumberFormat="1" applyFont="1" applyBorder="1" applyAlignment="1" applyProtection="1">
      <alignment horizontal="right"/>
      <protection locked="0"/>
    </xf>
    <xf numFmtId="2" fontId="0" fillId="0" borderId="1" xfId="2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  <xf numFmtId="0" fontId="3" fillId="0" borderId="3" xfId="0" applyFont="1" applyBorder="1" applyAlignment="1"/>
    <xf numFmtId="0" fontId="0" fillId="0" borderId="3" xfId="0" applyBorder="1" applyAlignment="1"/>
    <xf numFmtId="165" fontId="3" fillId="0" borderId="1" xfId="2" applyFont="1" applyBorder="1"/>
    <xf numFmtId="165" fontId="2" fillId="0" borderId="1" xfId="2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"/>
  <sheetViews>
    <sheetView tabSelected="1" zoomScale="96" zoomScaleNormal="96" workbookViewId="0">
      <selection activeCell="H93" sqref="H93"/>
    </sheetView>
  </sheetViews>
  <sheetFormatPr defaultRowHeight="12.75"/>
  <cols>
    <col min="1" max="1" width="5.7109375" customWidth="1"/>
    <col min="2" max="2" width="52.140625" customWidth="1"/>
    <col min="3" max="3" width="6.140625" customWidth="1"/>
    <col min="4" max="4" width="12" bestFit="1" customWidth="1"/>
    <col min="5" max="5" width="14.28515625" customWidth="1"/>
    <col min="6" max="6" width="16.5703125" bestFit="1" customWidth="1"/>
    <col min="7" max="7" width="15.5703125" customWidth="1"/>
    <col min="8" max="8" width="16.28515625" customWidth="1"/>
    <col min="9" max="9" width="15.140625" customWidth="1"/>
    <col min="10" max="10" width="15.7109375" customWidth="1"/>
  </cols>
  <sheetData>
    <row r="1" spans="1:6" ht="25.5" customHeight="1">
      <c r="A1" s="33"/>
      <c r="B1" s="34"/>
      <c r="C1" s="34"/>
      <c r="D1" s="34"/>
      <c r="E1" s="34"/>
      <c r="F1" s="35"/>
    </row>
    <row r="2" spans="1:6">
      <c r="A2" s="36" t="s">
        <v>99</v>
      </c>
      <c r="B2" s="37"/>
      <c r="C2" s="37"/>
      <c r="D2" s="37"/>
      <c r="E2" s="37"/>
      <c r="F2" s="38"/>
    </row>
    <row r="3" spans="1:6">
      <c r="A3" s="36" t="s">
        <v>6</v>
      </c>
      <c r="B3" s="37"/>
      <c r="C3" s="37"/>
      <c r="D3" s="37"/>
      <c r="E3" s="37"/>
      <c r="F3" s="38"/>
    </row>
    <row r="4" spans="1:6">
      <c r="A4" s="39" t="s">
        <v>106</v>
      </c>
      <c r="B4" s="40"/>
      <c r="C4" s="40"/>
      <c r="D4" s="40"/>
      <c r="E4" s="40"/>
      <c r="F4" s="41"/>
    </row>
    <row r="5" spans="1:6">
      <c r="A5" s="30"/>
      <c r="B5" s="28"/>
      <c r="C5" s="30"/>
      <c r="D5" s="27"/>
      <c r="E5" s="27"/>
      <c r="F5" s="28"/>
    </row>
    <row r="6" spans="1:6">
      <c r="A6" s="44" t="s">
        <v>107</v>
      </c>
      <c r="B6" s="44" t="s">
        <v>0</v>
      </c>
      <c r="C6" s="42" t="s">
        <v>3</v>
      </c>
      <c r="D6" s="25" t="s">
        <v>1</v>
      </c>
      <c r="E6" s="44" t="s">
        <v>108</v>
      </c>
      <c r="F6" s="44" t="s">
        <v>109</v>
      </c>
    </row>
    <row r="7" spans="1:6">
      <c r="A7" s="45"/>
      <c r="B7" s="45"/>
      <c r="C7" s="43"/>
      <c r="D7" s="26" t="s">
        <v>2</v>
      </c>
      <c r="E7" s="45"/>
      <c r="F7" s="45"/>
    </row>
    <row r="8" spans="1:6">
      <c r="A8" s="3" t="s">
        <v>110</v>
      </c>
      <c r="B8" s="12" t="s">
        <v>19</v>
      </c>
      <c r="C8" s="7"/>
      <c r="D8" s="9"/>
      <c r="E8" s="10"/>
      <c r="F8" s="5"/>
    </row>
    <row r="9" spans="1:6">
      <c r="A9" s="16" t="s">
        <v>111</v>
      </c>
      <c r="B9" s="6" t="s">
        <v>130</v>
      </c>
      <c r="C9" s="7" t="s">
        <v>129</v>
      </c>
      <c r="D9" s="21">
        <v>30</v>
      </c>
      <c r="E9" s="10">
        <v>4</v>
      </c>
      <c r="F9" s="31">
        <f>E9*D9</f>
        <v>120</v>
      </c>
    </row>
    <row r="10" spans="1:6">
      <c r="A10" s="16" t="s">
        <v>112</v>
      </c>
      <c r="B10" s="6" t="s">
        <v>65</v>
      </c>
      <c r="C10" s="7" t="s">
        <v>129</v>
      </c>
      <c r="D10" s="8">
        <v>26.93</v>
      </c>
      <c r="E10" s="11">
        <v>37</v>
      </c>
      <c r="F10" s="4">
        <f>D10*E10</f>
        <v>996.41</v>
      </c>
    </row>
    <row r="11" spans="1:6">
      <c r="A11" s="16" t="s">
        <v>113</v>
      </c>
      <c r="B11" s="6" t="s">
        <v>66</v>
      </c>
      <c r="C11" s="7" t="s">
        <v>97</v>
      </c>
      <c r="D11" s="8">
        <v>685.36</v>
      </c>
      <c r="E11" s="11">
        <v>5.23</v>
      </c>
      <c r="F11" s="4">
        <f>D11*E11</f>
        <v>3584.4328000000005</v>
      </c>
    </row>
    <row r="12" spans="1:6">
      <c r="A12" s="16" t="s">
        <v>131</v>
      </c>
      <c r="B12" s="6" t="s">
        <v>67</v>
      </c>
      <c r="C12" s="7" t="s">
        <v>97</v>
      </c>
      <c r="D12" s="9">
        <v>685.36</v>
      </c>
      <c r="E12" s="9">
        <v>3.5</v>
      </c>
      <c r="F12" s="4">
        <f>D12*E12</f>
        <v>2398.7600000000002</v>
      </c>
    </row>
    <row r="13" spans="1:6">
      <c r="A13" s="20"/>
      <c r="B13" s="6"/>
      <c r="C13" s="7"/>
      <c r="D13" s="21"/>
      <c r="E13" s="9"/>
      <c r="F13" s="4"/>
    </row>
    <row r="14" spans="1:6">
      <c r="A14" s="1"/>
      <c r="B14" s="17" t="s">
        <v>4</v>
      </c>
      <c r="C14" s="7"/>
      <c r="D14" s="8"/>
      <c r="E14" s="11"/>
      <c r="F14" s="22">
        <f>F12+F11+F10+F9</f>
        <v>7099.6028000000006</v>
      </c>
    </row>
    <row r="15" spans="1:6">
      <c r="A15" s="1"/>
      <c r="B15" s="17"/>
      <c r="C15" s="7"/>
      <c r="D15" s="8"/>
      <c r="E15" s="11"/>
      <c r="F15" s="5"/>
    </row>
    <row r="16" spans="1:6">
      <c r="A16" s="3" t="s">
        <v>7</v>
      </c>
      <c r="B16" s="12" t="s">
        <v>20</v>
      </c>
      <c r="C16" s="7"/>
      <c r="D16" s="9"/>
      <c r="E16" s="10"/>
      <c r="F16" s="4"/>
    </row>
    <row r="17" spans="1:6">
      <c r="A17" s="20" t="s">
        <v>8</v>
      </c>
      <c r="B17" s="6" t="s">
        <v>68</v>
      </c>
      <c r="C17" s="7" t="s">
        <v>97</v>
      </c>
      <c r="D17" s="9">
        <v>685.36</v>
      </c>
      <c r="E17" s="10">
        <v>3.52</v>
      </c>
      <c r="F17" s="4">
        <f>D17*E17</f>
        <v>2412.4672</v>
      </c>
    </row>
    <row r="18" spans="1:6">
      <c r="A18" s="20" t="s">
        <v>9</v>
      </c>
      <c r="B18" s="6" t="s">
        <v>69</v>
      </c>
      <c r="C18" s="7" t="s">
        <v>97</v>
      </c>
      <c r="D18" s="9">
        <v>685.36</v>
      </c>
      <c r="E18" s="10">
        <v>4.5599999999999996</v>
      </c>
      <c r="F18" s="4">
        <f>D18*E18</f>
        <v>3125.2415999999998</v>
      </c>
    </row>
    <row r="19" spans="1:6">
      <c r="A19" s="20" t="s">
        <v>10</v>
      </c>
      <c r="B19" s="6" t="s">
        <v>70</v>
      </c>
      <c r="C19" s="7" t="s">
        <v>5</v>
      </c>
      <c r="D19" s="9">
        <v>51.45</v>
      </c>
      <c r="E19" s="10">
        <v>13.6</v>
      </c>
      <c r="F19" s="4">
        <f>D19*E19</f>
        <v>699.72</v>
      </c>
    </row>
    <row r="20" spans="1:6">
      <c r="A20" s="20"/>
      <c r="B20" s="6"/>
      <c r="C20" s="7"/>
      <c r="D20" s="21"/>
      <c r="E20" s="10"/>
      <c r="F20" s="4"/>
    </row>
    <row r="21" spans="1:6">
      <c r="A21" s="1"/>
      <c r="B21" s="12" t="s">
        <v>4</v>
      </c>
      <c r="C21" s="7"/>
      <c r="D21" s="8"/>
      <c r="E21" s="9"/>
      <c r="F21" s="22">
        <f>F19+F18+F17</f>
        <v>6237.4287999999997</v>
      </c>
    </row>
    <row r="22" spans="1:6">
      <c r="A22" s="1"/>
      <c r="B22" s="12"/>
      <c r="C22" s="7"/>
      <c r="D22" s="8"/>
      <c r="E22" s="9"/>
      <c r="F22" s="5"/>
    </row>
    <row r="23" spans="1:6">
      <c r="A23" s="3" t="s">
        <v>11</v>
      </c>
      <c r="B23" s="12" t="s">
        <v>21</v>
      </c>
      <c r="C23" s="7"/>
      <c r="D23" s="8"/>
      <c r="E23" s="9"/>
      <c r="F23" s="5"/>
    </row>
    <row r="24" spans="1:6">
      <c r="A24" s="20" t="s">
        <v>12</v>
      </c>
      <c r="B24" s="6" t="s">
        <v>71</v>
      </c>
      <c r="C24" s="7" t="s">
        <v>96</v>
      </c>
      <c r="D24" s="23">
        <v>34.619999999999997</v>
      </c>
      <c r="E24" s="9">
        <v>150.25</v>
      </c>
      <c r="F24" s="4">
        <f>D24*E24</f>
        <v>5201.6549999999997</v>
      </c>
    </row>
    <row r="25" spans="1:6">
      <c r="A25" s="20" t="s">
        <v>13</v>
      </c>
      <c r="B25" s="6" t="s">
        <v>72</v>
      </c>
      <c r="C25" s="18" t="s">
        <v>96</v>
      </c>
      <c r="D25" s="24">
        <v>144.19</v>
      </c>
      <c r="E25" s="4">
        <v>4</v>
      </c>
      <c r="F25" s="4">
        <f>D25*E25</f>
        <v>576.76</v>
      </c>
    </row>
    <row r="26" spans="1:6">
      <c r="A26" s="20" t="s">
        <v>14</v>
      </c>
      <c r="B26" s="6" t="s">
        <v>22</v>
      </c>
      <c r="C26" s="18" t="s">
        <v>96</v>
      </c>
      <c r="D26" s="24">
        <v>108.54</v>
      </c>
      <c r="E26" s="4">
        <v>4</v>
      </c>
      <c r="F26" s="4">
        <f>D26*E26</f>
        <v>434.16</v>
      </c>
    </row>
    <row r="27" spans="1:6">
      <c r="A27" s="20" t="s">
        <v>114</v>
      </c>
      <c r="B27" s="6" t="s">
        <v>73</v>
      </c>
      <c r="C27" s="19" t="s">
        <v>23</v>
      </c>
      <c r="D27" s="24">
        <v>360.57</v>
      </c>
      <c r="E27" s="4">
        <v>8</v>
      </c>
      <c r="F27" s="4">
        <f t="shared" ref="F27:F28" si="0">D27*E27</f>
        <v>2884.56</v>
      </c>
    </row>
    <row r="28" spans="1:6">
      <c r="A28" s="20" t="s">
        <v>115</v>
      </c>
      <c r="B28" s="6" t="s">
        <v>74</v>
      </c>
      <c r="C28" s="19" t="s">
        <v>23</v>
      </c>
      <c r="D28" s="24">
        <v>491.81</v>
      </c>
      <c r="E28" s="4">
        <v>2</v>
      </c>
      <c r="F28" s="4">
        <f t="shared" si="0"/>
        <v>983.62</v>
      </c>
    </row>
    <row r="29" spans="1:6" ht="12.75" customHeight="1">
      <c r="A29" s="15"/>
      <c r="B29" s="6"/>
      <c r="C29" s="18"/>
      <c r="D29" s="14"/>
      <c r="E29" s="4"/>
      <c r="F29" s="4"/>
    </row>
    <row r="30" spans="1:6" ht="0.75" hidden="1" customHeight="1">
      <c r="A30" s="15"/>
      <c r="B30" s="6"/>
      <c r="C30" s="18"/>
      <c r="D30" s="14"/>
      <c r="E30" s="4"/>
      <c r="F30" s="4"/>
    </row>
    <row r="31" spans="1:6" hidden="1">
      <c r="A31" s="15"/>
      <c r="B31" s="6"/>
      <c r="C31" s="18"/>
      <c r="D31" s="14"/>
      <c r="E31" s="4"/>
      <c r="F31" s="4"/>
    </row>
    <row r="32" spans="1:6">
      <c r="A32" s="1"/>
      <c r="B32" s="12" t="s">
        <v>25</v>
      </c>
      <c r="C32" s="1"/>
      <c r="D32" s="14"/>
      <c r="E32" s="4"/>
      <c r="F32" s="22">
        <f>F31+F30+F29++F28+F27+F26+F25+F24</f>
        <v>10080.755000000001</v>
      </c>
    </row>
    <row r="33" spans="1:6">
      <c r="A33" s="1"/>
      <c r="B33" s="6"/>
      <c r="C33" s="1"/>
      <c r="D33" s="14"/>
      <c r="E33" s="4"/>
      <c r="F33" s="4"/>
    </row>
    <row r="34" spans="1:6">
      <c r="A34" s="3" t="s">
        <v>15</v>
      </c>
      <c r="B34" s="12" t="s">
        <v>26</v>
      </c>
      <c r="C34" s="1"/>
      <c r="D34" s="14"/>
      <c r="E34" s="4"/>
      <c r="F34" s="4"/>
    </row>
    <row r="35" spans="1:6">
      <c r="A35" s="16" t="s">
        <v>16</v>
      </c>
      <c r="B35" s="6" t="s">
        <v>100</v>
      </c>
      <c r="C35" s="16" t="s">
        <v>96</v>
      </c>
      <c r="D35" s="14">
        <v>45</v>
      </c>
      <c r="E35" s="4">
        <v>63.25</v>
      </c>
      <c r="F35" s="4">
        <f>D35*E35</f>
        <v>2846.25</v>
      </c>
    </row>
    <row r="36" spans="1:6">
      <c r="A36" s="16" t="s">
        <v>116</v>
      </c>
      <c r="B36" s="6" t="s">
        <v>101</v>
      </c>
      <c r="C36" s="16" t="s">
        <v>96</v>
      </c>
      <c r="D36" s="14">
        <v>28.75</v>
      </c>
      <c r="E36" s="4">
        <v>63.25</v>
      </c>
      <c r="F36" s="4">
        <f>D36*E36</f>
        <v>1818.4375</v>
      </c>
    </row>
    <row r="37" spans="1:6">
      <c r="A37" s="16" t="s">
        <v>117</v>
      </c>
      <c r="B37" s="6" t="s">
        <v>31</v>
      </c>
      <c r="C37" s="16" t="s">
        <v>96</v>
      </c>
      <c r="D37" s="14">
        <v>48</v>
      </c>
      <c r="E37" s="4">
        <v>80.7</v>
      </c>
      <c r="F37" s="4">
        <f>D37*E37</f>
        <v>3873.6000000000004</v>
      </c>
    </row>
    <row r="38" spans="1:6">
      <c r="A38" s="16" t="s">
        <v>18</v>
      </c>
      <c r="B38" s="6" t="s">
        <v>98</v>
      </c>
      <c r="C38" s="16" t="s">
        <v>96</v>
      </c>
      <c r="D38" s="14">
        <v>12.6</v>
      </c>
      <c r="E38" s="4">
        <v>26.7</v>
      </c>
      <c r="F38" s="4">
        <f>D38*E38</f>
        <v>336.41999999999996</v>
      </c>
    </row>
    <row r="39" spans="1:6">
      <c r="A39" s="16"/>
      <c r="B39" s="6"/>
      <c r="C39" s="16"/>
      <c r="D39" s="14"/>
      <c r="E39" s="4"/>
      <c r="F39" s="4"/>
    </row>
    <row r="40" spans="1:6">
      <c r="A40" s="1"/>
      <c r="B40" s="12" t="s">
        <v>25</v>
      </c>
      <c r="C40" s="1"/>
      <c r="D40" s="14"/>
      <c r="E40" s="4"/>
      <c r="F40" s="22">
        <f>F39+F38+F37+F36+F35</f>
        <v>8874.7075000000004</v>
      </c>
    </row>
    <row r="41" spans="1:6">
      <c r="A41" s="1"/>
      <c r="B41" s="6"/>
      <c r="C41" s="1"/>
      <c r="D41" s="14"/>
      <c r="E41" s="4"/>
      <c r="F41" s="4"/>
    </row>
    <row r="42" spans="1:6">
      <c r="A42" s="3" t="s">
        <v>24</v>
      </c>
      <c r="B42" s="12" t="s">
        <v>37</v>
      </c>
      <c r="C42" s="1"/>
      <c r="D42" s="14"/>
      <c r="E42" s="4"/>
      <c r="F42" s="4"/>
    </row>
    <row r="43" spans="1:6">
      <c r="A43" s="16" t="s">
        <v>27</v>
      </c>
      <c r="B43" s="6" t="s">
        <v>75</v>
      </c>
      <c r="C43" s="16" t="s">
        <v>96</v>
      </c>
      <c r="D43" s="14">
        <v>4.97</v>
      </c>
      <c r="E43" s="4">
        <v>250.32</v>
      </c>
      <c r="F43" s="4">
        <f t="shared" ref="F43:F50" si="1">D43*E43</f>
        <v>1244.0903999999998</v>
      </c>
    </row>
    <row r="44" spans="1:6">
      <c r="A44" s="16" t="s">
        <v>28</v>
      </c>
      <c r="B44" s="6" t="s">
        <v>76</v>
      </c>
      <c r="C44" s="16" t="s">
        <v>96</v>
      </c>
      <c r="D44" s="14">
        <v>4.75</v>
      </c>
      <c r="E44" s="4">
        <v>250.32</v>
      </c>
      <c r="F44" s="4">
        <f t="shared" si="1"/>
        <v>1189.02</v>
      </c>
    </row>
    <row r="45" spans="1:6">
      <c r="A45" s="16" t="s">
        <v>29</v>
      </c>
      <c r="B45" s="6" t="s">
        <v>77</v>
      </c>
      <c r="C45" s="16" t="s">
        <v>96</v>
      </c>
      <c r="D45" s="14">
        <v>7.46</v>
      </c>
      <c r="E45" s="4">
        <v>250.32</v>
      </c>
      <c r="F45" s="4">
        <f t="shared" si="1"/>
        <v>1867.3871999999999</v>
      </c>
    </row>
    <row r="46" spans="1:6">
      <c r="A46" s="16" t="s">
        <v>118</v>
      </c>
      <c r="B46" s="6" t="s">
        <v>78</v>
      </c>
      <c r="C46" s="16" t="s">
        <v>96</v>
      </c>
      <c r="D46" s="14">
        <v>25.79</v>
      </c>
      <c r="E46" s="4">
        <v>250</v>
      </c>
      <c r="F46" s="4">
        <f t="shared" si="1"/>
        <v>6447.5</v>
      </c>
    </row>
    <row r="47" spans="1:6">
      <c r="A47" s="16" t="s">
        <v>119</v>
      </c>
      <c r="B47" s="6" t="s">
        <v>79</v>
      </c>
      <c r="C47" s="16" t="s">
        <v>96</v>
      </c>
      <c r="D47" s="14">
        <v>4.93</v>
      </c>
      <c r="E47" s="4">
        <v>90</v>
      </c>
      <c r="F47" s="4">
        <f t="shared" si="1"/>
        <v>443.7</v>
      </c>
    </row>
    <row r="48" spans="1:6">
      <c r="A48" s="16" t="s">
        <v>30</v>
      </c>
      <c r="B48" s="6" t="s">
        <v>80</v>
      </c>
      <c r="C48" s="16" t="s">
        <v>96</v>
      </c>
      <c r="D48" s="14">
        <v>4.49</v>
      </c>
      <c r="E48" s="4">
        <v>90</v>
      </c>
      <c r="F48" s="4">
        <f t="shared" si="1"/>
        <v>404.1</v>
      </c>
    </row>
    <row r="49" spans="1:6">
      <c r="A49" s="16" t="s">
        <v>120</v>
      </c>
      <c r="B49" s="6" t="s">
        <v>81</v>
      </c>
      <c r="C49" s="16" t="s">
        <v>96</v>
      </c>
      <c r="D49" s="14">
        <v>15.24</v>
      </c>
      <c r="E49" s="4">
        <v>200</v>
      </c>
      <c r="F49" s="4">
        <f t="shared" si="1"/>
        <v>3048</v>
      </c>
    </row>
    <row r="50" spans="1:6">
      <c r="A50" s="20" t="s">
        <v>121</v>
      </c>
      <c r="B50" s="6" t="s">
        <v>42</v>
      </c>
      <c r="C50" s="16" t="s">
        <v>96</v>
      </c>
      <c r="D50" s="14">
        <v>15.24</v>
      </c>
      <c r="E50" s="4">
        <v>85.32</v>
      </c>
      <c r="F50" s="4">
        <f t="shared" si="1"/>
        <v>1300.2767999999999</v>
      </c>
    </row>
    <row r="51" spans="1:6">
      <c r="A51" s="16"/>
      <c r="B51" s="6"/>
      <c r="C51" s="1"/>
      <c r="D51" s="14"/>
      <c r="E51" s="4"/>
      <c r="F51" s="4"/>
    </row>
    <row r="52" spans="1:6">
      <c r="A52" s="16"/>
      <c r="B52" s="12" t="s">
        <v>25</v>
      </c>
      <c r="C52" s="1"/>
      <c r="D52" s="14"/>
      <c r="E52" s="4"/>
      <c r="F52" s="22">
        <f>F50+F49+F48+F47+F46+F45+F44+F43</f>
        <v>15944.074399999998</v>
      </c>
    </row>
    <row r="53" spans="1:6">
      <c r="A53" s="16"/>
      <c r="B53" s="6"/>
      <c r="C53" s="1"/>
      <c r="D53" s="14"/>
      <c r="E53" s="4"/>
      <c r="F53" s="4"/>
    </row>
    <row r="54" spans="1:6">
      <c r="A54" s="3" t="s">
        <v>32</v>
      </c>
      <c r="B54" s="12" t="s">
        <v>33</v>
      </c>
      <c r="C54" s="1"/>
      <c r="D54" s="14"/>
      <c r="E54" s="4"/>
      <c r="F54" s="4"/>
    </row>
    <row r="55" spans="1:6">
      <c r="A55" s="16" t="s">
        <v>34</v>
      </c>
      <c r="B55" s="6" t="s">
        <v>82</v>
      </c>
      <c r="C55" s="16" t="s">
        <v>97</v>
      </c>
      <c r="D55" s="14">
        <v>343.8</v>
      </c>
      <c r="E55" s="4">
        <v>5.62</v>
      </c>
      <c r="F55" s="4">
        <f>D55*E55</f>
        <v>1932.1560000000002</v>
      </c>
    </row>
    <row r="56" spans="1:6">
      <c r="A56" s="16" t="s">
        <v>35</v>
      </c>
      <c r="B56" s="6" t="s">
        <v>83</v>
      </c>
      <c r="C56" s="16" t="s">
        <v>96</v>
      </c>
      <c r="D56" s="14">
        <v>28.11</v>
      </c>
      <c r="E56" s="4">
        <v>60.32</v>
      </c>
      <c r="F56" s="4">
        <f>D56*E56</f>
        <v>1695.5952</v>
      </c>
    </row>
    <row r="57" spans="1:6">
      <c r="A57" s="16"/>
      <c r="B57" s="6"/>
      <c r="C57" s="1"/>
      <c r="D57" s="14"/>
      <c r="E57" s="4"/>
      <c r="F57" s="4"/>
    </row>
    <row r="58" spans="1:6">
      <c r="A58" s="16"/>
      <c r="B58" s="12" t="s">
        <v>25</v>
      </c>
      <c r="C58" s="1"/>
      <c r="D58" s="14"/>
      <c r="E58" s="4"/>
      <c r="F58" s="22">
        <f>F56+F55</f>
        <v>3627.7512000000002</v>
      </c>
    </row>
    <row r="59" spans="1:6">
      <c r="A59" s="16"/>
      <c r="B59" s="12"/>
      <c r="C59" s="1"/>
      <c r="D59" s="14"/>
      <c r="E59" s="4"/>
      <c r="F59" s="4"/>
    </row>
    <row r="60" spans="1:6">
      <c r="A60" s="3" t="s">
        <v>36</v>
      </c>
      <c r="B60" s="12" t="s">
        <v>84</v>
      </c>
      <c r="C60" s="1"/>
      <c r="D60" s="14"/>
      <c r="E60" s="4"/>
      <c r="F60" s="4"/>
    </row>
    <row r="61" spans="1:6">
      <c r="A61" s="16" t="s">
        <v>38</v>
      </c>
      <c r="B61" s="6" t="s">
        <v>85</v>
      </c>
      <c r="C61" s="16" t="s">
        <v>64</v>
      </c>
      <c r="D61" s="14">
        <v>358</v>
      </c>
      <c r="E61" s="4">
        <v>4</v>
      </c>
      <c r="F61" s="4">
        <f t="shared" ref="F61:F68" si="2">D61*E61</f>
        <v>1432</v>
      </c>
    </row>
    <row r="62" spans="1:6">
      <c r="A62" s="16" t="s">
        <v>39</v>
      </c>
      <c r="B62" s="6" t="s">
        <v>86</v>
      </c>
      <c r="C62" s="16" t="s">
        <v>64</v>
      </c>
      <c r="D62" s="14">
        <v>145.68</v>
      </c>
      <c r="E62" s="4">
        <v>4</v>
      </c>
      <c r="F62" s="4">
        <f t="shared" si="2"/>
        <v>582.72</v>
      </c>
    </row>
    <row r="63" spans="1:6">
      <c r="A63" s="16" t="s">
        <v>40</v>
      </c>
      <c r="B63" s="6" t="s">
        <v>50</v>
      </c>
      <c r="C63" s="16" t="s">
        <v>64</v>
      </c>
      <c r="D63" s="14">
        <v>32.200000000000003</v>
      </c>
      <c r="E63" s="4">
        <v>4</v>
      </c>
      <c r="F63" s="4">
        <f t="shared" si="2"/>
        <v>128.80000000000001</v>
      </c>
    </row>
    <row r="64" spans="1:6">
      <c r="A64" s="16" t="s">
        <v>41</v>
      </c>
      <c r="B64" s="6" t="s">
        <v>87</v>
      </c>
      <c r="C64" s="16" t="s">
        <v>64</v>
      </c>
      <c r="D64" s="14">
        <v>53.46</v>
      </c>
      <c r="E64" s="4">
        <v>2</v>
      </c>
      <c r="F64" s="4">
        <f t="shared" si="2"/>
        <v>106.92</v>
      </c>
    </row>
    <row r="65" spans="1:6">
      <c r="A65" s="16" t="s">
        <v>122</v>
      </c>
      <c r="B65" s="6" t="s">
        <v>88</v>
      </c>
      <c r="C65" s="16" t="s">
        <v>64</v>
      </c>
      <c r="D65" s="14">
        <v>123.33</v>
      </c>
      <c r="E65" s="4">
        <v>2</v>
      </c>
      <c r="F65" s="4">
        <f t="shared" si="2"/>
        <v>246.66</v>
      </c>
    </row>
    <row r="66" spans="1:6">
      <c r="A66" s="16" t="s">
        <v>123</v>
      </c>
      <c r="B66" s="6" t="s">
        <v>89</v>
      </c>
      <c r="C66" s="16" t="s">
        <v>64</v>
      </c>
      <c r="D66" s="14">
        <v>180.1</v>
      </c>
      <c r="E66" s="4">
        <v>6</v>
      </c>
      <c r="F66" s="4">
        <f t="shared" si="2"/>
        <v>1080.5999999999999</v>
      </c>
    </row>
    <row r="67" spans="1:6">
      <c r="A67" s="16" t="s">
        <v>124</v>
      </c>
      <c r="B67" s="6" t="s">
        <v>105</v>
      </c>
      <c r="C67" s="16" t="s">
        <v>64</v>
      </c>
      <c r="D67" s="14">
        <v>66.459999999999994</v>
      </c>
      <c r="E67" s="4">
        <v>4</v>
      </c>
      <c r="F67" s="4">
        <f t="shared" si="2"/>
        <v>265.83999999999997</v>
      </c>
    </row>
    <row r="68" spans="1:6">
      <c r="A68" s="16" t="s">
        <v>125</v>
      </c>
      <c r="B68" s="6" t="s">
        <v>90</v>
      </c>
      <c r="C68" s="16" t="s">
        <v>96</v>
      </c>
      <c r="D68" s="14">
        <v>123.33</v>
      </c>
      <c r="E68" s="4">
        <v>4</v>
      </c>
      <c r="F68" s="4">
        <f t="shared" si="2"/>
        <v>493.32</v>
      </c>
    </row>
    <row r="69" spans="1:6">
      <c r="A69" s="16"/>
      <c r="B69" s="6"/>
      <c r="C69" s="16"/>
      <c r="D69" s="14"/>
      <c r="E69" s="4"/>
      <c r="F69" s="4"/>
    </row>
    <row r="70" spans="1:6">
      <c r="A70" s="16"/>
      <c r="B70" s="12" t="s">
        <v>25</v>
      </c>
      <c r="C70" s="1"/>
      <c r="D70" s="14"/>
      <c r="E70" s="4"/>
      <c r="F70" s="22">
        <f>F69+F68+F66+F65+F64+F63+F62+F61+F67</f>
        <v>4336.8600000000006</v>
      </c>
    </row>
    <row r="71" spans="1:6">
      <c r="A71" s="16"/>
      <c r="B71" s="12"/>
      <c r="C71" s="1"/>
      <c r="D71" s="14"/>
      <c r="E71" s="4"/>
      <c r="F71" s="4"/>
    </row>
    <row r="72" spans="1:6">
      <c r="A72" s="3" t="s">
        <v>43</v>
      </c>
      <c r="B72" s="12" t="s">
        <v>52</v>
      </c>
      <c r="C72" s="1"/>
      <c r="D72" s="14"/>
      <c r="E72" s="4"/>
      <c r="F72" s="4"/>
    </row>
    <row r="73" spans="1:6">
      <c r="A73" s="16" t="s">
        <v>44</v>
      </c>
      <c r="B73" s="6" t="s">
        <v>58</v>
      </c>
      <c r="C73" s="16" t="s">
        <v>5</v>
      </c>
      <c r="D73" s="14">
        <v>27.5</v>
      </c>
      <c r="E73" s="4">
        <v>36</v>
      </c>
      <c r="F73" s="4">
        <f t="shared" ref="F73:F80" si="3">E73*D73</f>
        <v>990</v>
      </c>
    </row>
    <row r="74" spans="1:6">
      <c r="A74" s="16" t="s">
        <v>45</v>
      </c>
      <c r="B74" s="6" t="s">
        <v>59</v>
      </c>
      <c r="C74" s="16" t="s">
        <v>5</v>
      </c>
      <c r="D74" s="14">
        <v>18.64</v>
      </c>
      <c r="E74" s="4">
        <v>49</v>
      </c>
      <c r="F74" s="4">
        <f t="shared" si="3"/>
        <v>913.36</v>
      </c>
    </row>
    <row r="75" spans="1:6">
      <c r="A75" s="16" t="s">
        <v>126</v>
      </c>
      <c r="B75" s="6" t="s">
        <v>91</v>
      </c>
      <c r="C75" s="16" t="s">
        <v>5</v>
      </c>
      <c r="D75" s="14">
        <v>17.559999999999999</v>
      </c>
      <c r="E75" s="4">
        <v>40</v>
      </c>
      <c r="F75" s="4">
        <f t="shared" si="3"/>
        <v>702.4</v>
      </c>
    </row>
    <row r="76" spans="1:6">
      <c r="A76" s="16" t="s">
        <v>46</v>
      </c>
      <c r="B76" s="6" t="s">
        <v>60</v>
      </c>
      <c r="C76" s="16" t="s">
        <v>5</v>
      </c>
      <c r="D76" s="14">
        <v>5.79</v>
      </c>
      <c r="E76" s="4">
        <v>65</v>
      </c>
      <c r="F76" s="4">
        <f t="shared" si="3"/>
        <v>376.35</v>
      </c>
    </row>
    <row r="77" spans="1:6">
      <c r="A77" s="16" t="s">
        <v>47</v>
      </c>
      <c r="B77" s="6" t="s">
        <v>61</v>
      </c>
      <c r="C77" s="16" t="s">
        <v>5</v>
      </c>
      <c r="D77" s="14">
        <v>9.51</v>
      </c>
      <c r="E77" s="4">
        <v>55</v>
      </c>
      <c r="F77" s="4">
        <f t="shared" si="3"/>
        <v>523.04999999999995</v>
      </c>
    </row>
    <row r="78" spans="1:6">
      <c r="A78" s="16" t="s">
        <v>48</v>
      </c>
      <c r="B78" s="6" t="s">
        <v>127</v>
      </c>
      <c r="C78" s="16" t="s">
        <v>64</v>
      </c>
      <c r="D78" s="14">
        <v>548.74</v>
      </c>
      <c r="E78" s="4">
        <v>1</v>
      </c>
      <c r="F78" s="4">
        <f t="shared" si="3"/>
        <v>548.74</v>
      </c>
    </row>
    <row r="79" spans="1:6">
      <c r="A79" s="16" t="s">
        <v>103</v>
      </c>
      <c r="B79" s="6" t="s">
        <v>92</v>
      </c>
      <c r="C79" s="16" t="s">
        <v>64</v>
      </c>
      <c r="D79" s="14">
        <v>29</v>
      </c>
      <c r="E79" s="4">
        <v>8</v>
      </c>
      <c r="F79" s="4">
        <f t="shared" si="3"/>
        <v>232</v>
      </c>
    </row>
    <row r="80" spans="1:6">
      <c r="A80" s="16" t="s">
        <v>49</v>
      </c>
      <c r="B80" s="6" t="s">
        <v>102</v>
      </c>
      <c r="C80" s="16" t="s">
        <v>64</v>
      </c>
      <c r="D80" s="14">
        <v>10.78</v>
      </c>
      <c r="E80" s="4">
        <v>10</v>
      </c>
      <c r="F80" s="4">
        <f t="shared" si="3"/>
        <v>107.8</v>
      </c>
    </row>
    <row r="81" spans="1:6">
      <c r="A81" s="16"/>
      <c r="B81" s="12"/>
      <c r="C81" s="1"/>
      <c r="D81" s="14"/>
      <c r="E81" s="4"/>
      <c r="F81" s="4"/>
    </row>
    <row r="82" spans="1:6">
      <c r="A82" s="16"/>
      <c r="B82" s="12" t="s">
        <v>25</v>
      </c>
      <c r="C82" s="1"/>
      <c r="D82" s="14"/>
      <c r="E82" s="4"/>
      <c r="F82" s="22">
        <f>F80+F79+F78+F77+F76+F75+F74+F73</f>
        <v>4393.7000000000007</v>
      </c>
    </row>
    <row r="83" spans="1:6">
      <c r="A83" s="16"/>
      <c r="B83" s="6"/>
      <c r="C83" s="1"/>
      <c r="D83" s="14"/>
      <c r="E83" s="4"/>
      <c r="F83" s="4"/>
    </row>
    <row r="84" spans="1:6">
      <c r="A84" s="3" t="s">
        <v>51</v>
      </c>
      <c r="B84" s="12" t="s">
        <v>62</v>
      </c>
      <c r="C84" s="1"/>
      <c r="D84" s="14"/>
      <c r="E84" s="4"/>
      <c r="F84" s="4"/>
    </row>
    <row r="85" spans="1:6">
      <c r="A85" s="16" t="s">
        <v>53</v>
      </c>
      <c r="B85" s="6" t="s">
        <v>104</v>
      </c>
      <c r="C85" s="16" t="s">
        <v>64</v>
      </c>
      <c r="D85" s="14">
        <v>57.49</v>
      </c>
      <c r="E85" s="4">
        <v>3</v>
      </c>
      <c r="F85" s="4">
        <f>D85*E85</f>
        <v>172.47</v>
      </c>
    </row>
    <row r="86" spans="1:6">
      <c r="A86" s="16" t="s">
        <v>54</v>
      </c>
      <c r="B86" s="6" t="s">
        <v>93</v>
      </c>
      <c r="C86" s="16" t="s">
        <v>5</v>
      </c>
      <c r="D86" s="14">
        <v>3.79</v>
      </c>
      <c r="E86" s="4">
        <v>250</v>
      </c>
      <c r="F86" s="4">
        <f>D86*E86</f>
        <v>947.5</v>
      </c>
    </row>
    <row r="87" spans="1:6">
      <c r="A87" s="16" t="s">
        <v>55</v>
      </c>
      <c r="B87" s="6" t="s">
        <v>63</v>
      </c>
      <c r="C87" s="16" t="s">
        <v>64</v>
      </c>
      <c r="D87" s="14">
        <v>18.46</v>
      </c>
      <c r="E87" s="4">
        <v>4</v>
      </c>
      <c r="F87" s="4">
        <f>D87*E87</f>
        <v>73.84</v>
      </c>
    </row>
    <row r="88" spans="1:6">
      <c r="A88" s="16" t="s">
        <v>56</v>
      </c>
      <c r="B88" s="6" t="s">
        <v>94</v>
      </c>
      <c r="C88" s="16" t="s">
        <v>64</v>
      </c>
      <c r="D88" s="14">
        <v>23.91</v>
      </c>
      <c r="E88" s="4">
        <v>2</v>
      </c>
      <c r="F88" s="4">
        <f>D88*E88</f>
        <v>47.82</v>
      </c>
    </row>
    <row r="89" spans="1:6">
      <c r="A89" s="16" t="s">
        <v>57</v>
      </c>
      <c r="B89" s="6" t="s">
        <v>95</v>
      </c>
      <c r="C89" s="16" t="s">
        <v>64</v>
      </c>
      <c r="D89" s="14">
        <v>34.54</v>
      </c>
      <c r="E89" s="4">
        <v>5</v>
      </c>
      <c r="F89" s="4">
        <f>D89*E89</f>
        <v>172.7</v>
      </c>
    </row>
    <row r="90" spans="1:6">
      <c r="A90" s="16"/>
      <c r="B90" s="6"/>
      <c r="C90" s="16"/>
      <c r="D90" s="14"/>
      <c r="E90" s="4"/>
      <c r="F90" s="4"/>
    </row>
    <row r="91" spans="1:6">
      <c r="A91" s="1"/>
      <c r="B91" s="12" t="s">
        <v>25</v>
      </c>
      <c r="C91" s="1"/>
      <c r="D91" s="14"/>
      <c r="E91" s="4"/>
      <c r="F91" s="22">
        <f>F90+F89+F88+F87+F86+F85</f>
        <v>1414.3300000000002</v>
      </c>
    </row>
    <row r="92" spans="1:6">
      <c r="A92" s="20"/>
      <c r="B92" s="12"/>
      <c r="C92" s="20"/>
      <c r="D92" s="14"/>
      <c r="E92" s="4"/>
      <c r="F92" s="22"/>
    </row>
    <row r="93" spans="1:6">
      <c r="A93" s="3" t="s">
        <v>132</v>
      </c>
      <c r="B93" s="12" t="s">
        <v>133</v>
      </c>
      <c r="C93" s="3" t="s">
        <v>129</v>
      </c>
      <c r="D93" s="32">
        <v>15.5</v>
      </c>
      <c r="E93" s="5">
        <v>50</v>
      </c>
      <c r="F93" s="22">
        <f>E93*D93</f>
        <v>775</v>
      </c>
    </row>
    <row r="94" spans="1:6">
      <c r="A94" s="16"/>
      <c r="B94" s="12"/>
      <c r="C94" s="16"/>
      <c r="D94" s="14"/>
      <c r="E94" s="4"/>
      <c r="F94" s="22"/>
    </row>
    <row r="95" spans="1:6">
      <c r="A95" s="16"/>
      <c r="B95" s="12" t="s">
        <v>134</v>
      </c>
      <c r="C95" s="16"/>
      <c r="D95" s="14"/>
      <c r="E95" s="4"/>
      <c r="F95" s="22">
        <f>F93</f>
        <v>775</v>
      </c>
    </row>
    <row r="96" spans="1:6">
      <c r="A96" s="1"/>
      <c r="B96" s="12"/>
      <c r="C96" s="1"/>
      <c r="D96" s="4"/>
      <c r="E96" s="4"/>
      <c r="F96" s="4"/>
    </row>
    <row r="97" spans="1:6">
      <c r="A97" s="2"/>
      <c r="B97" s="13" t="s">
        <v>17</v>
      </c>
      <c r="C97" s="1"/>
      <c r="D97" s="4"/>
      <c r="E97" s="4"/>
      <c r="F97" s="22">
        <f>F95+F91+F82+F70+F58+F52+F40+F32+F21+F14</f>
        <v>62784.209700000007</v>
      </c>
    </row>
    <row r="98" spans="1:6">
      <c r="A98" s="2"/>
      <c r="B98" s="13"/>
      <c r="C98" s="1"/>
      <c r="D98" s="4"/>
      <c r="E98" s="4"/>
      <c r="F98" s="4"/>
    </row>
    <row r="99" spans="1:6">
      <c r="A99" s="29" t="s">
        <v>128</v>
      </c>
      <c r="B99" s="27"/>
      <c r="C99" s="27"/>
      <c r="D99" s="27"/>
      <c r="E99" s="27"/>
      <c r="F99" s="28"/>
    </row>
  </sheetData>
  <mergeCells count="9">
    <mergeCell ref="A1:F1"/>
    <mergeCell ref="A2:F2"/>
    <mergeCell ref="A3:F3"/>
    <mergeCell ref="A4:F4"/>
    <mergeCell ref="C6:C7"/>
    <mergeCell ref="B6:B7"/>
    <mergeCell ref="A6:A7"/>
    <mergeCell ref="E6:E7"/>
    <mergeCell ref="F6:F7"/>
  </mergeCells>
  <phoneticPr fontId="0" type="noConversion"/>
  <pageMargins left="0.53" right="0.43" top="0.74803149606299213" bottom="0.39370078740157483" header="0.74803149606299213" footer="0.5118110236220472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Prefeitura</dc:creator>
  <cp:lastModifiedBy>Micro</cp:lastModifiedBy>
  <cp:lastPrinted>2016-03-22T16:22:56Z</cp:lastPrinted>
  <dcterms:created xsi:type="dcterms:W3CDTF">2005-04-27T18:12:32Z</dcterms:created>
  <dcterms:modified xsi:type="dcterms:W3CDTF">2016-03-22T16:32:02Z</dcterms:modified>
</cp:coreProperties>
</file>