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pt_orcamento_dtb" sheetId="1" r:id="rId1"/>
    <sheet name="Plan1" sheetId="2" r:id="rId2"/>
  </sheets>
  <definedNames/>
  <calcPr fullCalcOnLoad="1"/>
</workbook>
</file>

<file path=xl/sharedStrings.xml><?xml version="1.0" encoding="utf-8"?>
<sst xmlns="http://schemas.openxmlformats.org/spreadsheetml/2006/main" count="199" uniqueCount="140">
  <si>
    <t>Data de referência</t>
  </si>
  <si>
    <t>Encargos sociais desonerados</t>
  </si>
  <si>
    <t>85.09 % (HORA) - 48.65 % (MÊS)</t>
  </si>
  <si>
    <t>ORÇAMENTO</t>
  </si>
  <si>
    <t>Agente Promotor / Proponente</t>
  </si>
  <si>
    <t>Empreendimento</t>
  </si>
  <si>
    <t>Programa</t>
  </si>
  <si>
    <t/>
  </si>
  <si>
    <t>No. do Item</t>
  </si>
  <si>
    <t>Descrição</t>
  </si>
  <si>
    <t>Unid.</t>
  </si>
  <si>
    <t>Quant.</t>
  </si>
  <si>
    <t>Valores (R$)</t>
  </si>
  <si>
    <t>Referência de custo</t>
  </si>
  <si>
    <t>Unitário</t>
  </si>
  <si>
    <t>Unitário/BDI</t>
  </si>
  <si>
    <t>Total</t>
  </si>
  <si>
    <t>1</t>
  </si>
  <si>
    <t>SERVIÇOS PRELIMINARES</t>
  </si>
  <si>
    <t>1.1</t>
  </si>
  <si>
    <t>PLACA DE OBRA EM CHAPA DE ACO GALVANIZADO</t>
  </si>
  <si>
    <t>M2</t>
  </si>
  <si>
    <t>1.2</t>
  </si>
  <si>
    <t>SERVICOS TOPOGRAFICOS PARA PAVIMENTACAO, INCLUSIVE NOTA DE SERVICOS, A COMPANHAMENTO E GREIDE</t>
  </si>
  <si>
    <t>2</t>
  </si>
  <si>
    <t>MOVIMENTAÇÃO DE TERRA</t>
  </si>
  <si>
    <t>2.1</t>
  </si>
  <si>
    <t>M3</t>
  </si>
  <si>
    <t>2.2</t>
  </si>
  <si>
    <t>REATERRO DE VALA COM MATERIAL GRANULAR REAPROVEITADO ADENSADO E VIBRAD O</t>
  </si>
  <si>
    <t>3</t>
  </si>
  <si>
    <t>Sistema de Drenagem</t>
  </si>
  <si>
    <t>3.1</t>
  </si>
  <si>
    <t>M</t>
  </si>
  <si>
    <t>3.3</t>
  </si>
  <si>
    <t>EXECUCAO DE DRENO COM MANTA GEOTEXTIL 200 G/M2</t>
  </si>
  <si>
    <t>3.4</t>
  </si>
  <si>
    <t>FORNECIMENTO E ASSENTAMENTO DE BRITA 2-DRENOS E FILTROS MM</t>
  </si>
  <si>
    <t>3.5</t>
  </si>
  <si>
    <t>UN</t>
  </si>
  <si>
    <t>3.6</t>
  </si>
  <si>
    <t>3.7</t>
  </si>
  <si>
    <t>4</t>
  </si>
  <si>
    <t>PAVIMENTAÇÃO</t>
  </si>
  <si>
    <t>4.1</t>
  </si>
  <si>
    <t>REGULARIZACAO E COMPACTACAO DE SUBLEITO ATE 20 CM DE ESPESSURA</t>
  </si>
  <si>
    <t>4.2</t>
  </si>
  <si>
    <t>4.3</t>
  </si>
  <si>
    <t>MEIO-FIO DE CONCRETO PRE-MOLDADO 12 X 30 CM, SOBRE BASE DE CONCRETO SI MPLES E REJUNTADO COM ARGAMASSA TRACO 1:3 (CIMENTO E AREIA)</t>
  </si>
  <si>
    <t>SINALIZAÇÃO VIARIA</t>
  </si>
  <si>
    <t>5.1</t>
  </si>
  <si>
    <t>5.3</t>
  </si>
  <si>
    <t>5.4</t>
  </si>
  <si>
    <t>Pavimentação dos Passeios c/ Acessibilidade</t>
  </si>
  <si>
    <t>6.1</t>
  </si>
  <si>
    <t>LAJOTA DE CONCRETO 45X45 ESP 2,50 CM ASSENTADA COM ARGAMASSA CIM/AREIA TRAÇO 1:4</t>
  </si>
  <si>
    <t>LAJOTA PODOTÁTIL 45x45x2,5cm</t>
  </si>
  <si>
    <t>LASTRO DE CONCRETO, ESPESSURA 3CM, PREPARO MECANICO</t>
  </si>
  <si>
    <t>LASTRO DE BRITA</t>
  </si>
  <si>
    <t>7.1</t>
  </si>
  <si>
    <t>Limpeza Final</t>
  </si>
  <si>
    <t>LIMPEZA FINAL DA OBRA</t>
  </si>
  <si>
    <t>24.06 (+)</t>
  </si>
  <si>
    <t>BDI (já incluso no orçamento)</t>
  </si>
  <si>
    <t>PLANEJAMENTO URBANO - PAVIMENTAÇÃO</t>
  </si>
  <si>
    <t>Calculo do valor da Grade da Boca de Lobo (regra de tres)</t>
  </si>
  <si>
    <t>Dimensão</t>
  </si>
  <si>
    <t>Àrea</t>
  </si>
  <si>
    <t>Valor</t>
  </si>
  <si>
    <t>0,29x0,87</t>
  </si>
  <si>
    <t>0,2523 m²</t>
  </si>
  <si>
    <t>0,45x0,45</t>
  </si>
  <si>
    <t>0,2025 m²</t>
  </si>
  <si>
    <t>Município de Frei Rogério - SC</t>
  </si>
  <si>
    <t>Responsável técnico pelos ítens: Eng Bernardo Ortlieb Fontana</t>
  </si>
  <si>
    <t>Responsável: Eng Bernardo Ortlieb Fontana</t>
  </si>
  <si>
    <t>Nº CREA:108.946-0</t>
  </si>
  <si>
    <t>ASSENTAMENTO DE TUBOS DE CONCRETO DIAMETRO = 600MM, SIMPLES OU ARMADO, JUNTA EM ARGAMASSA 1:3 CIMENTO:AREIA</t>
  </si>
  <si>
    <t>CAIXA DE INSPEÇÃO 80x80cm EM ALVENARIA - EXECUÇÃO</t>
  </si>
  <si>
    <t>TOTAL ITEM 2</t>
  </si>
  <si>
    <t>TOTAL ITEM 1</t>
  </si>
  <si>
    <t>TOTAL ITEM 3</t>
  </si>
  <si>
    <t>TOTAL ITEM 4</t>
  </si>
  <si>
    <t>TOTAL ITEM 5</t>
  </si>
  <si>
    <t>TOTAL ITEM 6</t>
  </si>
  <si>
    <t>TOTAL ITEM 7</t>
  </si>
  <si>
    <t>TOTAL DA OBRA</t>
  </si>
  <si>
    <t>PAVIMENTACAO EM BLOCOS DE CONCRETO SEXTAVADO, ESPESSURA 8CM, FCK 35MPA , ASSENTADOS SOBRE COLCHAO DE AREIA.</t>
  </si>
  <si>
    <t>Pavimentação em Lajota  da Av. Vereador José de Almeida no trecho est 0+000,00 a estaca 0+180,00</t>
  </si>
  <si>
    <t>BOCA DE LOBO EM ALVENARIA TIJOLO MACICO, REVESTIDA C/ ARGAMASSA DE CIMENTO E AREIA 1:3, SOBRE LASTRO DE CONCRETO 10CM E TAMPA DE CONCRETO AR MADO</t>
  </si>
  <si>
    <t>00007762 - INSUMOS</t>
  </si>
  <si>
    <t>49623110-Cotação-08/2015</t>
  </si>
  <si>
    <t>49625754-Cotação-08/2015</t>
  </si>
  <si>
    <t xml:space="preserve">                                                             </t>
  </si>
  <si>
    <t>72967-Sinapi-07/2015</t>
  </si>
  <si>
    <t>3.2</t>
  </si>
  <si>
    <t>5.2</t>
  </si>
  <si>
    <t>5.5</t>
  </si>
  <si>
    <t>Contrato:</t>
  </si>
  <si>
    <t>1018397-65/2014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</si>
  <si>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</si>
  <si>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NrART: 5560554-2</t>
  </si>
  <si>
    <t>Forn. e implantação placa sinaliz. tot.refletiva</t>
  </si>
  <si>
    <t>Sicro 2 - 4 S 06 200 02</t>
  </si>
  <si>
    <t>ESCAV MEC.VALA N ESCORADA(C/ESCAV HIDRAUL 0,78M3) ATE 1,5M PROF MAT 1A C/REDUTOR(C/PEDRAS/INST PREDIAIS/OUTROS REDUT PRODUT OU CAVAS FUND) E XCL ESGOTAM</t>
  </si>
  <si>
    <t>3.8</t>
  </si>
  <si>
    <t>COMPACTACAO MECANICA, SEM CONTROLE DO GC (C/COMPACTADOR PLACA 400 KG)</t>
  </si>
  <si>
    <t>GRELHA EM FERRO FUNDIDO, DIMENSÕES 30X90CM, 85KG PARA CX RALO, FORNECIDA E ASSENTADA COM ARGAMASSA 1:4 CIMENTO:AREIA</t>
  </si>
  <si>
    <t>ASSENTAMENTO DE TUBOS DE CONCRETO DIAMETRO = 300MM, SIMPLES OU ARMADO, JUNTA EM ARGAMASSA 1:3 CIMENTO:AREIA</t>
  </si>
  <si>
    <t>3.9</t>
  </si>
  <si>
    <t>TUBO CONCRETO ARMADO CLASSE - PS2 PB  DN 600MM P/AGUAS PLUVIAIS (NBR-8890)</t>
  </si>
  <si>
    <t>3.10</t>
  </si>
  <si>
    <t>00007760 - INSUMOS</t>
  </si>
  <si>
    <t>ATERRO SEM APILOAMENTO COM TRANSPORTE EM CARRINHO DE MÃO</t>
  </si>
  <si>
    <t>5.6</t>
  </si>
  <si>
    <t>TUBO CONCRETO ARMADO CLASSE - PS2 PB  DN 300MM P/AGUAS PLUVIAIS (NBR-8890)</t>
  </si>
  <si>
    <t>m2</t>
  </si>
  <si>
    <t>5.7</t>
  </si>
  <si>
    <t>MEIO-FIO INTERNO DE CONCRETO PRE-MOLDADO 12 X 30 CM, SOBRE BASE DE CONCRETO SI MPLES E REJUNTADO COM ARGAMASSA TRACO 1:3 (CIMENTO E AREIA)</t>
  </si>
  <si>
    <t>BOCA PARA BUEIRO SIMPLES TUBULAR, DIAMETRO =0,60M, EM CONCRETO CICLOPICO, INCLUINDO FORMAS, ESCAVACAO, REATERRO E MATERIAIS, EXCLUINDO MATERIAL REATERRO JAZIDA E TRANSPORTE</t>
  </si>
  <si>
    <t>74209/001-Sinapi-11/2015</t>
  </si>
  <si>
    <t>78472-Sinapi-11/2015</t>
  </si>
  <si>
    <t>73579-Sinapi-11/2015</t>
  </si>
  <si>
    <t>72920-Sinapi-11/2015</t>
  </si>
  <si>
    <t>73730-Sinapi-11/2015</t>
  </si>
  <si>
    <t>73722-Sinapi-11/2015</t>
  </si>
  <si>
    <t>73881/001-Sinapi-11/2015</t>
  </si>
  <si>
    <t>88549-Sinapi-11/2015</t>
  </si>
  <si>
    <t>72289-Sinapi-11/2015</t>
  </si>
  <si>
    <t>83659-Sinapi-11/2015</t>
  </si>
  <si>
    <t>73799/001-Sinapi-11/2015</t>
  </si>
  <si>
    <t>73856/002-Sinapi-11/2015</t>
  </si>
  <si>
    <t>72961-Sinapi-11/2015</t>
  </si>
  <si>
    <t>72967-Sinapi-11/2015</t>
  </si>
  <si>
    <t>73764/005-Sinapi-11/2015</t>
  </si>
  <si>
    <t>73907/006-Sinapi-11/2015</t>
  </si>
  <si>
    <t>74164/004-Sinapi-11/2015</t>
  </si>
  <si>
    <t>79481-Sinapi-11/2015</t>
  </si>
  <si>
    <t>74005/001-Sinapi-11/2015</t>
  </si>
  <si>
    <t>9537-Sinapi-11/2015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</si>
</sst>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00"/>
    <numFmt numFmtId="179" formatCode="0.00000"/>
    <numFmt numFmtId="180" formatCode="0.0000"/>
    <numFmt numFmtId="181" formatCode="0.000"/>
    <numFmt numFmtId="182" formatCode="&quot;Sim&quot;;&quot;Sim&quot;;&quot;Não&quot;"/>
    <numFmt numFmtId="183" formatCode="&quot;Verdadeiro&quot;;&quot;Verdadeiro&quot;;&quot;Falso&quot;"/>
    <numFmt numFmtId="184" formatCode="&quot;Ativar&quot;;&quot;Ativar&quot;;&quot;Desativar&quot;"/>
    <numFmt numFmtId="185" formatCode="[$€-2]\ #,##0.00_);[Red]\([$€-2]\ #,##0.00\)"/>
    <numFmt numFmtId="186" formatCode="#,##0.0"/>
    <numFmt numFmtId="187" formatCode="#,##0.000"/>
    <numFmt numFmtId="188" formatCode="#,##0.0000"/>
    <numFmt numFmtId="189" formatCode="[$-416]dddd\,\ d&quot; de &quot;mmmm&quot; de &quot;yyyy"/>
  </numFmts>
  <fonts count="43">
    <font>
      <sz val="10"/>
      <name val="Arial"/>
      <family val="0"/>
    </font>
    <font>
      <sz val="10"/>
      <color indexed="8"/>
      <name val="SansSerif"/>
      <family val="0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medium"/>
      <bottom>
        <color indexed="63"/>
      </bottom>
    </border>
    <border>
      <left>
        <color indexed="8"/>
      </left>
      <right>
        <color indexed="8"/>
      </right>
      <top style="medium"/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8"/>
      </left>
      <right>
        <color indexed="8"/>
      </right>
      <top style="dotted">
        <color indexed="8"/>
      </top>
      <bottom style="dotted">
        <color indexed="8"/>
      </bottom>
    </border>
    <border>
      <left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/>
      <right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>
        <color indexed="8"/>
      </right>
      <top>
        <color indexed="63"/>
      </top>
      <bottom style="medium"/>
    </border>
    <border>
      <left style="medium"/>
      <right>
        <color indexed="8"/>
      </right>
      <top style="medium"/>
      <bottom>
        <color indexed="63"/>
      </bottom>
    </border>
    <border>
      <left>
        <color indexed="8"/>
      </left>
      <right style="thin">
        <color indexed="8"/>
      </right>
      <top style="medium"/>
      <bottom>
        <color indexed="63"/>
      </bottom>
    </border>
    <border>
      <left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left" vertical="center" wrapText="1"/>
      <protection/>
    </xf>
    <xf numFmtId="4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right" vertical="top" wrapText="1"/>
      <protection/>
    </xf>
    <xf numFmtId="0" fontId="4" fillId="33" borderId="14" xfId="0" applyFont="1" applyFill="1" applyBorder="1" applyAlignment="1" applyProtection="1">
      <alignment horizontal="left" vertical="center" wrapText="1"/>
      <protection/>
    </xf>
    <xf numFmtId="4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top" wrapText="1"/>
      <protection/>
    </xf>
    <xf numFmtId="4" fontId="4" fillId="0" borderId="16" xfId="0" applyNumberFormat="1" applyFont="1" applyBorder="1" applyAlignment="1" applyProtection="1">
      <alignment horizontal="center" vertical="top" wrapText="1"/>
      <protection/>
    </xf>
    <xf numFmtId="4" fontId="4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vertical="top" wrapText="1"/>
      <protection/>
    </xf>
    <xf numFmtId="0" fontId="4" fillId="0" borderId="19" xfId="0" applyFont="1" applyBorder="1" applyAlignment="1" applyProtection="1">
      <alignment horizontal="center" vertical="top" wrapText="1"/>
      <protection/>
    </xf>
    <xf numFmtId="4" fontId="4" fillId="0" borderId="19" xfId="0" applyNumberFormat="1" applyFont="1" applyBorder="1" applyAlignment="1" applyProtection="1">
      <alignment horizontal="center" vertical="top" wrapText="1"/>
      <protection/>
    </xf>
    <xf numFmtId="4" fontId="4" fillId="0" borderId="20" xfId="0" applyNumberFormat="1" applyFont="1" applyBorder="1" applyAlignment="1" applyProtection="1">
      <alignment horizontal="center" vertical="top" wrapText="1"/>
      <protection/>
    </xf>
    <xf numFmtId="0" fontId="5" fillId="0" borderId="15" xfId="0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horizontal="right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4" fontId="4" fillId="0" borderId="18" xfId="0" applyNumberFormat="1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4" fontId="4" fillId="0" borderId="21" xfId="0" applyNumberFormat="1" applyFont="1" applyBorder="1" applyAlignment="1" applyProtection="1">
      <alignment horizontal="center" vertical="center" wrapText="1"/>
      <protection/>
    </xf>
    <xf numFmtId="4" fontId="0" fillId="0" borderId="0" xfId="0" applyNumberFormat="1" applyAlignment="1">
      <alignment/>
    </xf>
    <xf numFmtId="0" fontId="5" fillId="0" borderId="15" xfId="0" applyFont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" vertical="center"/>
    </xf>
    <xf numFmtId="0" fontId="4" fillId="0" borderId="22" xfId="0" applyFont="1" applyBorder="1" applyAlignment="1" applyProtection="1">
      <alignment horizontal="center" vertical="top" wrapText="1"/>
      <protection/>
    </xf>
    <xf numFmtId="4" fontId="4" fillId="0" borderId="22" xfId="0" applyNumberFormat="1" applyFont="1" applyBorder="1" applyAlignment="1" applyProtection="1">
      <alignment horizontal="center" vertical="top" wrapText="1"/>
      <protection/>
    </xf>
    <xf numFmtId="4" fontId="4" fillId="0" borderId="18" xfId="0" applyNumberFormat="1" applyFont="1" applyFill="1" applyBorder="1" applyAlignment="1" applyProtection="1">
      <alignment horizontal="center" vertical="center" wrapText="1"/>
      <protection/>
    </xf>
    <xf numFmtId="171" fontId="0" fillId="0" borderId="0" xfId="51" applyFont="1" applyAlignment="1">
      <alignment/>
    </xf>
    <xf numFmtId="171" fontId="8" fillId="0" borderId="0" xfId="51" applyFont="1" applyAlignment="1">
      <alignment/>
    </xf>
    <xf numFmtId="0" fontId="5" fillId="0" borderId="15" xfId="0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4" fontId="4" fillId="0" borderId="23" xfId="0" applyNumberFormat="1" applyFont="1" applyFill="1" applyBorder="1" applyAlignment="1" applyProtection="1">
      <alignment horizontal="center" vertical="center" wrapText="1"/>
      <protection/>
    </xf>
    <xf numFmtId="4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4" fontId="4" fillId="0" borderId="24" xfId="0" applyNumberFormat="1" applyFont="1" applyBorder="1" applyAlignment="1" applyProtection="1">
      <alignment horizontal="center" vertical="top" wrapText="1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4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4" fontId="4" fillId="0" borderId="21" xfId="0" applyNumberFormat="1" applyFont="1" applyFill="1" applyBorder="1" applyAlignment="1" applyProtection="1">
      <alignment horizontal="center" vertical="center" wrapText="1"/>
      <protection/>
    </xf>
    <xf numFmtId="4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33" borderId="26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left" vertical="top" wrapText="1"/>
      <protection/>
    </xf>
    <xf numFmtId="14" fontId="2" fillId="0" borderId="27" xfId="0" applyNumberFormat="1" applyFont="1" applyBorder="1" applyAlignment="1" applyProtection="1">
      <alignment horizontal="left" vertical="top" wrapText="1"/>
      <protection/>
    </xf>
    <xf numFmtId="0" fontId="2" fillId="0" borderId="28" xfId="0" applyFont="1" applyBorder="1" applyAlignment="1" applyProtection="1">
      <alignment horizontal="left" vertical="top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8" xfId="0" applyFont="1" applyBorder="1" applyAlignment="1" applyProtection="1">
      <alignment horizontal="left" vertical="center" wrapText="1"/>
      <protection/>
    </xf>
    <xf numFmtId="4" fontId="4" fillId="0" borderId="18" xfId="0" applyNumberFormat="1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top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30" xfId="0" applyFont="1" applyBorder="1" applyAlignment="1" applyProtection="1">
      <alignment horizontal="left" vertical="center" wrapText="1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33" borderId="26" xfId="0" applyFont="1" applyFill="1" applyBorder="1" applyAlignment="1" applyProtection="1">
      <alignment horizontal="left" vertical="center" wrapText="1"/>
      <protection/>
    </xf>
    <xf numFmtId="0" fontId="4" fillId="33" borderId="11" xfId="0" applyFont="1" applyFill="1" applyBorder="1" applyAlignment="1" applyProtection="1">
      <alignment horizontal="left" vertical="center" wrapText="1"/>
      <protection/>
    </xf>
    <xf numFmtId="4" fontId="4" fillId="0" borderId="21" xfId="0" applyNumberFormat="1" applyFont="1" applyBorder="1" applyAlignment="1" applyProtection="1">
      <alignment horizontal="center" vertical="center" wrapText="1"/>
      <protection/>
    </xf>
    <xf numFmtId="0" fontId="4" fillId="33" borderId="18" xfId="0" applyFont="1" applyFill="1" applyBorder="1" applyAlignment="1" applyProtection="1">
      <alignment horizontal="left" vertical="center" wrapText="1"/>
      <protection/>
    </xf>
    <xf numFmtId="0" fontId="4" fillId="33" borderId="14" xfId="0" applyFont="1" applyFill="1" applyBorder="1" applyAlignment="1" applyProtection="1">
      <alignment horizontal="left" vertical="center" wrapText="1"/>
      <protection/>
    </xf>
    <xf numFmtId="0" fontId="4" fillId="0" borderId="18" xfId="0" applyFont="1" applyBorder="1" applyAlignment="1" applyProtection="1">
      <alignment horizontal="left" vertical="center" wrapText="1"/>
      <protection/>
    </xf>
    <xf numFmtId="0" fontId="4" fillId="0" borderId="31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32" xfId="0" applyFont="1" applyBorder="1" applyAlignment="1" applyProtection="1">
      <alignment horizontal="left" vertical="center" wrapText="1"/>
      <protection/>
    </xf>
    <xf numFmtId="0" fontId="4" fillId="0" borderId="18" xfId="0" applyFont="1" applyFill="1" applyBorder="1" applyAlignment="1" applyProtection="1">
      <alignment horizontal="left" vertical="center" wrapText="1"/>
      <protection/>
    </xf>
    <xf numFmtId="0" fontId="4" fillId="0" borderId="18" xfId="0" applyFont="1" applyFill="1" applyBorder="1" applyAlignment="1" applyProtection="1">
      <alignment horizontal="left" vertical="center" wrapText="1"/>
      <protection/>
    </xf>
    <xf numFmtId="0" fontId="4" fillId="0" borderId="23" xfId="0" applyFont="1" applyFill="1" applyBorder="1" applyAlignment="1" applyProtection="1">
      <alignment horizontal="left" vertical="center" wrapText="1"/>
      <protection/>
    </xf>
    <xf numFmtId="4" fontId="4" fillId="0" borderId="23" xfId="0" applyNumberFormat="1" applyFont="1" applyFill="1" applyBorder="1" applyAlignment="1" applyProtection="1">
      <alignment horizontal="center" vertical="center" wrapText="1"/>
      <protection/>
    </xf>
    <xf numFmtId="4" fontId="4" fillId="0" borderId="33" xfId="0" applyNumberFormat="1" applyFont="1" applyFill="1" applyBorder="1" applyAlignment="1" applyProtection="1">
      <alignment horizontal="center" vertical="center" wrapText="1"/>
      <protection/>
    </xf>
    <xf numFmtId="0" fontId="4" fillId="0" borderId="34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 horizontal="left" vertical="center" wrapText="1"/>
      <protection/>
    </xf>
    <xf numFmtId="0" fontId="4" fillId="0" borderId="35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36" xfId="0" applyFont="1" applyBorder="1" applyAlignment="1" applyProtection="1">
      <alignment horizontal="left" vertical="center" wrapText="1"/>
      <protection/>
    </xf>
    <xf numFmtId="0" fontId="4" fillId="0" borderId="31" xfId="0" applyFont="1" applyBorder="1" applyAlignment="1" applyProtection="1">
      <alignment horizontal="right" vertical="center" wrapText="1"/>
      <protection/>
    </xf>
    <xf numFmtId="0" fontId="4" fillId="0" borderId="16" xfId="0" applyFont="1" applyBorder="1" applyAlignment="1" applyProtection="1">
      <alignment horizontal="right" vertical="center" wrapText="1"/>
      <protection/>
    </xf>
    <xf numFmtId="0" fontId="4" fillId="0" borderId="37" xfId="0" applyFont="1" applyBorder="1" applyAlignment="1" applyProtection="1">
      <alignment horizontal="right" vertical="center" wrapText="1"/>
      <protection/>
    </xf>
    <xf numFmtId="0" fontId="4" fillId="0" borderId="25" xfId="0" applyFont="1" applyFill="1" applyBorder="1" applyAlignment="1" applyProtection="1">
      <alignment horizontal="left" vertical="center" wrapText="1"/>
      <protection/>
    </xf>
    <xf numFmtId="4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Font="1" applyBorder="1" applyAlignment="1" applyProtection="1">
      <alignment horizontal="left" vertical="center" wrapText="1"/>
      <protection/>
    </xf>
    <xf numFmtId="0" fontId="4" fillId="0" borderId="23" xfId="0" applyFont="1" applyFill="1" applyBorder="1" applyAlignment="1" applyProtection="1">
      <alignment horizontal="left" vertical="center" wrapText="1"/>
      <protection/>
    </xf>
    <xf numFmtId="0" fontId="6" fillId="0" borderId="38" xfId="0" applyFont="1" applyBorder="1" applyAlignment="1" applyProtection="1" quotePrefix="1">
      <alignment horizontal="left" vertical="top" wrapText="1"/>
      <protection/>
    </xf>
    <xf numFmtId="0" fontId="6" fillId="0" borderId="38" xfId="0" applyFont="1" applyBorder="1" applyAlignment="1" applyProtection="1">
      <alignment horizontal="left" vertical="top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7" fillId="0" borderId="38" xfId="0" applyFont="1" applyBorder="1" applyAlignment="1" applyProtection="1">
      <alignment horizontal="left" vertical="top" wrapText="1"/>
      <protection/>
    </xf>
    <xf numFmtId="0" fontId="4" fillId="0" borderId="21" xfId="0" applyFont="1" applyBorder="1" applyAlignment="1" applyProtection="1">
      <alignment horizontal="right" vertical="top" wrapText="1"/>
      <protection/>
    </xf>
    <xf numFmtId="0" fontId="4" fillId="0" borderId="0" xfId="0" applyFont="1" applyBorder="1" applyAlignment="1" applyProtection="1">
      <alignment horizontal="right" vertical="top" wrapText="1"/>
      <protection/>
    </xf>
    <xf numFmtId="0" fontId="4" fillId="0" borderId="30" xfId="0" applyFont="1" applyBorder="1" applyAlignment="1" applyProtection="1">
      <alignment horizontal="right" vertical="top" wrapText="1"/>
      <protection/>
    </xf>
    <xf numFmtId="0" fontId="6" fillId="0" borderId="39" xfId="0" applyFont="1" applyBorder="1" applyAlignment="1" applyProtection="1">
      <alignment horizontal="left" vertical="top" wrapTex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zoomScale="110" zoomScaleNormal="110" zoomScalePageLayoutView="0" workbookViewId="0" topLeftCell="B1">
      <selection activeCell="A2" sqref="A2:O2"/>
    </sheetView>
  </sheetViews>
  <sheetFormatPr defaultColWidth="9.140625" defaultRowHeight="12.75"/>
  <cols>
    <col min="1" max="1" width="2.8515625" style="0" hidden="1" customWidth="1"/>
    <col min="2" max="2" width="8.57421875" style="26" customWidth="1"/>
    <col min="3" max="3" width="5.8515625" style="0" customWidth="1"/>
    <col min="4" max="4" width="16.28125" style="0" customWidth="1"/>
    <col min="5" max="5" width="17.8515625" style="0" customWidth="1"/>
    <col min="6" max="6" width="9.7109375" style="0" customWidth="1"/>
    <col min="7" max="7" width="12.8515625" style="0" customWidth="1"/>
    <col min="8" max="8" width="7.00390625" style="0" customWidth="1"/>
    <col min="9" max="9" width="2.28125" style="0" customWidth="1"/>
    <col min="10" max="10" width="5.7109375" style="0" customWidth="1"/>
    <col min="11" max="11" width="0.13671875" style="0" customWidth="1"/>
    <col min="12" max="12" width="7.8515625" style="0" customWidth="1"/>
    <col min="13" max="13" width="6.28125" style="0" customWidth="1"/>
    <col min="14" max="14" width="14.57421875" style="0" customWidth="1"/>
    <col min="15" max="15" width="18.57421875" style="0" customWidth="1"/>
    <col min="17" max="17" width="10.28125" style="0" bestFit="1" customWidth="1"/>
  </cols>
  <sheetData>
    <row r="1" spans="1:15" ht="10.5" customHeight="1">
      <c r="A1" s="1"/>
      <c r="B1" s="50" t="s">
        <v>0</v>
      </c>
      <c r="C1" s="50"/>
      <c r="D1" s="51">
        <v>42367</v>
      </c>
      <c r="E1" s="50"/>
      <c r="F1" s="50"/>
      <c r="G1" s="50"/>
      <c r="H1" s="50"/>
      <c r="I1" s="50"/>
      <c r="J1" s="52" t="s">
        <v>1</v>
      </c>
      <c r="K1" s="52"/>
      <c r="L1" s="52"/>
      <c r="M1" s="56" t="s">
        <v>2</v>
      </c>
      <c r="N1" s="56"/>
      <c r="O1" s="56"/>
    </row>
    <row r="2" spans="1:15" ht="22.5" customHeight="1">
      <c r="A2" s="57" t="s">
        <v>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 ht="12.75" customHeight="1">
      <c r="A3" s="53" t="s">
        <v>4</v>
      </c>
      <c r="B3" s="53"/>
      <c r="C3" s="53"/>
      <c r="D3" s="53"/>
      <c r="E3" s="59" t="s">
        <v>73</v>
      </c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15" ht="12.75" customHeight="1">
      <c r="A4" s="53" t="s">
        <v>5</v>
      </c>
      <c r="B4" s="53"/>
      <c r="C4" s="53"/>
      <c r="D4" s="53"/>
      <c r="E4" s="59" t="s">
        <v>88</v>
      </c>
      <c r="F4" s="59"/>
      <c r="G4" s="59"/>
      <c r="H4" s="59"/>
      <c r="I4" s="59"/>
      <c r="J4" s="59"/>
      <c r="K4" s="59"/>
      <c r="L4" s="59"/>
      <c r="M4" s="59"/>
      <c r="N4" s="59"/>
      <c r="O4" s="59"/>
    </row>
    <row r="5" spans="1:15" ht="12.75" customHeight="1">
      <c r="A5" s="53" t="s">
        <v>98</v>
      </c>
      <c r="B5" s="53"/>
      <c r="C5" s="53"/>
      <c r="D5" s="93" t="s">
        <v>99</v>
      </c>
      <c r="E5" s="94"/>
      <c r="F5" s="2" t="s">
        <v>6</v>
      </c>
      <c r="G5" s="59" t="s">
        <v>64</v>
      </c>
      <c r="H5" s="59"/>
      <c r="I5" s="59"/>
      <c r="J5" s="59"/>
      <c r="K5" s="59"/>
      <c r="L5" s="59"/>
      <c r="M5" s="59"/>
      <c r="N5" s="59"/>
      <c r="O5" s="59"/>
    </row>
    <row r="6" spans="1:15" ht="12.75" customHeight="1">
      <c r="A6" s="60" t="s">
        <v>100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</row>
    <row r="7" spans="1:15" ht="15" customHeight="1">
      <c r="A7" s="43" t="s">
        <v>8</v>
      </c>
      <c r="B7" s="43"/>
      <c r="C7" s="58" t="s">
        <v>9</v>
      </c>
      <c r="D7" s="58"/>
      <c r="E7" s="58"/>
      <c r="F7" s="58"/>
      <c r="G7" s="58"/>
      <c r="H7" s="44" t="s">
        <v>10</v>
      </c>
      <c r="I7" s="44" t="s">
        <v>11</v>
      </c>
      <c r="J7" s="44"/>
      <c r="K7" s="44" t="s">
        <v>12</v>
      </c>
      <c r="L7" s="44"/>
      <c r="M7" s="44"/>
      <c r="N7" s="44"/>
      <c r="O7" s="44" t="s">
        <v>13</v>
      </c>
    </row>
    <row r="8" spans="1:15" ht="15" customHeight="1">
      <c r="A8" s="43"/>
      <c r="B8" s="43"/>
      <c r="C8" s="58"/>
      <c r="D8" s="58"/>
      <c r="E8" s="58"/>
      <c r="F8" s="58"/>
      <c r="G8" s="58"/>
      <c r="H8" s="44"/>
      <c r="I8" s="44"/>
      <c r="J8" s="44"/>
      <c r="K8" s="3" t="s">
        <v>14</v>
      </c>
      <c r="L8" s="61" t="s">
        <v>15</v>
      </c>
      <c r="M8" s="61"/>
      <c r="N8" s="3" t="s">
        <v>16</v>
      </c>
      <c r="O8" s="44"/>
    </row>
    <row r="9" spans="1:15" ht="12.75" customHeight="1">
      <c r="A9" s="48" t="s">
        <v>17</v>
      </c>
      <c r="B9" s="49"/>
      <c r="C9" s="62" t="s">
        <v>18</v>
      </c>
      <c r="D9" s="62"/>
      <c r="E9" s="62"/>
      <c r="F9" s="62"/>
      <c r="G9" s="62"/>
      <c r="H9" s="4" t="s">
        <v>7</v>
      </c>
      <c r="I9" s="63" t="s">
        <v>7</v>
      </c>
      <c r="J9" s="63"/>
      <c r="K9" s="4" t="s">
        <v>7</v>
      </c>
      <c r="L9" s="63" t="s">
        <v>7</v>
      </c>
      <c r="M9" s="63"/>
      <c r="N9" s="5"/>
      <c r="O9" s="6" t="s">
        <v>7</v>
      </c>
    </row>
    <row r="10" spans="1:15" ht="20.25" customHeight="1">
      <c r="A10" s="43" t="s">
        <v>19</v>
      </c>
      <c r="B10" s="44"/>
      <c r="C10" s="54" t="s">
        <v>20</v>
      </c>
      <c r="D10" s="54"/>
      <c r="E10" s="54"/>
      <c r="F10" s="54"/>
      <c r="G10" s="54"/>
      <c r="H10" s="20" t="s">
        <v>21</v>
      </c>
      <c r="I10" s="55">
        <v>3</v>
      </c>
      <c r="J10" s="55"/>
      <c r="K10" s="21">
        <v>343.46</v>
      </c>
      <c r="L10" s="55">
        <v>426.1</v>
      </c>
      <c r="M10" s="55"/>
      <c r="N10" s="21">
        <f>ROUND(I10*L10,2)</f>
        <v>1278.3</v>
      </c>
      <c r="O10" s="18" t="s">
        <v>120</v>
      </c>
    </row>
    <row r="11" spans="1:15" ht="24.75" customHeight="1" thickBot="1">
      <c r="A11" s="43" t="s">
        <v>22</v>
      </c>
      <c r="B11" s="44"/>
      <c r="C11" s="53" t="s">
        <v>23</v>
      </c>
      <c r="D11" s="53"/>
      <c r="E11" s="53"/>
      <c r="F11" s="53"/>
      <c r="G11" s="53"/>
      <c r="H11" s="22" t="s">
        <v>21</v>
      </c>
      <c r="I11" s="64">
        <v>2880</v>
      </c>
      <c r="J11" s="64"/>
      <c r="K11" s="23">
        <v>0.31</v>
      </c>
      <c r="L11" s="55">
        <v>0.38</v>
      </c>
      <c r="M11" s="55"/>
      <c r="N11" s="21">
        <f>ROUND(I11*L11,2)</f>
        <v>1094.4</v>
      </c>
      <c r="O11" s="18" t="s">
        <v>121</v>
      </c>
    </row>
    <row r="12" spans="1:15" ht="21" customHeight="1" thickBot="1">
      <c r="A12" s="20"/>
      <c r="B12" s="20"/>
      <c r="C12" s="68" t="s">
        <v>80</v>
      </c>
      <c r="D12" s="69"/>
      <c r="E12" s="69"/>
      <c r="F12" s="69"/>
      <c r="G12" s="70"/>
      <c r="H12" s="11"/>
      <c r="I12" s="12"/>
      <c r="J12" s="12"/>
      <c r="K12" s="12"/>
      <c r="L12" s="12"/>
      <c r="M12" s="12"/>
      <c r="N12" s="13">
        <f>SUM(N10:N11)</f>
        <v>2372.7</v>
      </c>
      <c r="O12" s="19"/>
    </row>
    <row r="13" spans="1:15" ht="12.75" customHeight="1">
      <c r="A13" s="48" t="s">
        <v>24</v>
      </c>
      <c r="B13" s="49"/>
      <c r="C13" s="65" t="s">
        <v>25</v>
      </c>
      <c r="D13" s="65"/>
      <c r="E13" s="65"/>
      <c r="F13" s="65"/>
      <c r="G13" s="65"/>
      <c r="H13" s="9" t="s">
        <v>7</v>
      </c>
      <c r="I13" s="66" t="s">
        <v>7</v>
      </c>
      <c r="J13" s="66"/>
      <c r="K13" s="9" t="s">
        <v>7</v>
      </c>
      <c r="L13" s="66" t="s">
        <v>7</v>
      </c>
      <c r="M13" s="66"/>
      <c r="N13" s="10"/>
      <c r="O13" s="6" t="s">
        <v>7</v>
      </c>
    </row>
    <row r="14" spans="1:16" ht="39" customHeight="1">
      <c r="A14" s="43" t="s">
        <v>26</v>
      </c>
      <c r="B14" s="44"/>
      <c r="C14" s="67" t="s">
        <v>104</v>
      </c>
      <c r="D14" s="54"/>
      <c r="E14" s="54"/>
      <c r="F14" s="54"/>
      <c r="G14" s="54"/>
      <c r="H14" s="20" t="s">
        <v>27</v>
      </c>
      <c r="I14" s="47">
        <v>469.83</v>
      </c>
      <c r="J14" s="47"/>
      <c r="K14" s="21">
        <v>11.23</v>
      </c>
      <c r="L14" s="55">
        <v>13.93</v>
      </c>
      <c r="M14" s="55"/>
      <c r="N14" s="21">
        <f>ROUND(I14*L14,2)</f>
        <v>6544.73</v>
      </c>
      <c r="O14" s="18" t="s">
        <v>122</v>
      </c>
      <c r="P14" s="33"/>
    </row>
    <row r="15" spans="1:16" ht="23.25" customHeight="1" thickBot="1">
      <c r="A15" s="43" t="s">
        <v>28</v>
      </c>
      <c r="B15" s="44"/>
      <c r="C15" s="53" t="s">
        <v>29</v>
      </c>
      <c r="D15" s="53"/>
      <c r="E15" s="53"/>
      <c r="F15" s="53"/>
      <c r="G15" s="53"/>
      <c r="H15" s="22" t="s">
        <v>27</v>
      </c>
      <c r="I15" s="46">
        <v>70.31</v>
      </c>
      <c r="J15" s="46"/>
      <c r="K15" s="23">
        <v>14.58</v>
      </c>
      <c r="L15" s="55">
        <v>18.09</v>
      </c>
      <c r="M15" s="55"/>
      <c r="N15" s="21">
        <f>ROUND(I15*L15,2)</f>
        <v>1271.91</v>
      </c>
      <c r="O15" s="18" t="s">
        <v>123</v>
      </c>
      <c r="P15" s="33"/>
    </row>
    <row r="16" spans="1:15" ht="21" customHeight="1" thickBot="1">
      <c r="A16" s="20"/>
      <c r="B16" s="20"/>
      <c r="C16" s="68" t="s">
        <v>79</v>
      </c>
      <c r="D16" s="69"/>
      <c r="E16" s="69"/>
      <c r="F16" s="69"/>
      <c r="G16" s="70"/>
      <c r="H16" s="11"/>
      <c r="I16" s="12"/>
      <c r="J16" s="12"/>
      <c r="K16" s="12"/>
      <c r="L16" s="12"/>
      <c r="M16" s="12"/>
      <c r="N16" s="13">
        <f>SUM(N14:N15)</f>
        <v>7816.639999999999</v>
      </c>
      <c r="O16" s="19"/>
    </row>
    <row r="17" spans="1:15" ht="12.75" customHeight="1">
      <c r="A17" s="48" t="s">
        <v>30</v>
      </c>
      <c r="B17" s="49"/>
      <c r="C17" s="65" t="s">
        <v>31</v>
      </c>
      <c r="D17" s="65"/>
      <c r="E17" s="65"/>
      <c r="F17" s="65"/>
      <c r="G17" s="65"/>
      <c r="H17" s="9" t="s">
        <v>7</v>
      </c>
      <c r="I17" s="66" t="s">
        <v>7</v>
      </c>
      <c r="J17" s="66"/>
      <c r="K17" s="9" t="s">
        <v>7</v>
      </c>
      <c r="L17" s="66" t="s">
        <v>7</v>
      </c>
      <c r="M17" s="66"/>
      <c r="N17" s="10"/>
      <c r="O17" s="6" t="s">
        <v>7</v>
      </c>
    </row>
    <row r="18" spans="1:16" ht="24.75" customHeight="1">
      <c r="A18" s="43" t="s">
        <v>32</v>
      </c>
      <c r="B18" s="44"/>
      <c r="C18" s="71" t="s">
        <v>108</v>
      </c>
      <c r="D18" s="71"/>
      <c r="E18" s="71"/>
      <c r="F18" s="71"/>
      <c r="G18" s="71"/>
      <c r="H18" s="34" t="s">
        <v>33</v>
      </c>
      <c r="I18" s="47">
        <v>71.4</v>
      </c>
      <c r="J18" s="47"/>
      <c r="K18" s="29">
        <v>14.51</v>
      </c>
      <c r="L18" s="47">
        <v>18</v>
      </c>
      <c r="M18" s="47"/>
      <c r="N18" s="21">
        <f>ROUND(I18*L18,2)</f>
        <v>1285.2</v>
      </c>
      <c r="O18" s="32" t="s">
        <v>124</v>
      </c>
      <c r="P18" s="33"/>
    </row>
    <row r="19" spans="1:16" ht="24.75" customHeight="1">
      <c r="A19" s="43" t="s">
        <v>95</v>
      </c>
      <c r="B19" s="44"/>
      <c r="C19" s="72" t="s">
        <v>77</v>
      </c>
      <c r="D19" s="71"/>
      <c r="E19" s="71"/>
      <c r="F19" s="71"/>
      <c r="G19" s="71"/>
      <c r="H19" s="34" t="s">
        <v>33</v>
      </c>
      <c r="I19" s="47">
        <v>170.8</v>
      </c>
      <c r="J19" s="47"/>
      <c r="K19" s="29">
        <v>40.12</v>
      </c>
      <c r="L19" s="47">
        <v>49.77</v>
      </c>
      <c r="M19" s="47"/>
      <c r="N19" s="21">
        <f aca="true" t="shared" si="0" ref="N19:N27">ROUND(I19*L19,2)</f>
        <v>8500.72</v>
      </c>
      <c r="O19" s="32" t="s">
        <v>125</v>
      </c>
      <c r="P19" s="35"/>
    </row>
    <row r="20" spans="1:15" ht="20.25" customHeight="1">
      <c r="A20" s="43" t="s">
        <v>34</v>
      </c>
      <c r="B20" s="44"/>
      <c r="C20" s="54" t="s">
        <v>35</v>
      </c>
      <c r="D20" s="54"/>
      <c r="E20" s="54"/>
      <c r="F20" s="54"/>
      <c r="G20" s="54"/>
      <c r="H20" s="20" t="s">
        <v>21</v>
      </c>
      <c r="I20" s="55">
        <v>1281.7</v>
      </c>
      <c r="J20" s="55"/>
      <c r="K20" s="21">
        <v>5.66</v>
      </c>
      <c r="L20" s="55">
        <v>7.02</v>
      </c>
      <c r="M20" s="55"/>
      <c r="N20" s="21">
        <f t="shared" si="0"/>
        <v>8997.53</v>
      </c>
      <c r="O20" s="18" t="s">
        <v>126</v>
      </c>
    </row>
    <row r="21" spans="1:15" ht="29.25" customHeight="1">
      <c r="A21" s="43" t="s">
        <v>36</v>
      </c>
      <c r="B21" s="44"/>
      <c r="C21" s="54" t="s">
        <v>37</v>
      </c>
      <c r="D21" s="54"/>
      <c r="E21" s="54"/>
      <c r="F21" s="54"/>
      <c r="G21" s="54"/>
      <c r="H21" s="20" t="s">
        <v>27</v>
      </c>
      <c r="I21" s="55">
        <v>62.14</v>
      </c>
      <c r="J21" s="55"/>
      <c r="K21" s="21">
        <v>69.95</v>
      </c>
      <c r="L21" s="55">
        <v>86.78</v>
      </c>
      <c r="M21" s="55"/>
      <c r="N21" s="21">
        <f t="shared" si="0"/>
        <v>5392.51</v>
      </c>
      <c r="O21" s="18" t="s">
        <v>127</v>
      </c>
    </row>
    <row r="22" spans="1:15" ht="18.75" customHeight="1">
      <c r="A22" s="43" t="s">
        <v>38</v>
      </c>
      <c r="B22" s="44"/>
      <c r="C22" s="54" t="s">
        <v>78</v>
      </c>
      <c r="D22" s="54"/>
      <c r="E22" s="54"/>
      <c r="F22" s="54"/>
      <c r="G22" s="54"/>
      <c r="H22" s="20" t="s">
        <v>39</v>
      </c>
      <c r="I22" s="55">
        <v>1</v>
      </c>
      <c r="J22" s="55"/>
      <c r="K22" s="21">
        <v>305.48</v>
      </c>
      <c r="L22" s="55">
        <v>378.98</v>
      </c>
      <c r="M22" s="55"/>
      <c r="N22" s="21">
        <f t="shared" si="0"/>
        <v>378.98</v>
      </c>
      <c r="O22" s="18" t="s">
        <v>128</v>
      </c>
    </row>
    <row r="23" spans="1:15" ht="36" customHeight="1">
      <c r="A23" s="43" t="s">
        <v>40</v>
      </c>
      <c r="B23" s="44"/>
      <c r="C23" s="54" t="s">
        <v>89</v>
      </c>
      <c r="D23" s="54"/>
      <c r="E23" s="54"/>
      <c r="F23" s="54"/>
      <c r="G23" s="54"/>
      <c r="H23" s="20" t="s">
        <v>39</v>
      </c>
      <c r="I23" s="55">
        <v>13</v>
      </c>
      <c r="J23" s="55"/>
      <c r="K23" s="21">
        <v>633.65</v>
      </c>
      <c r="L23" s="55">
        <v>786.11</v>
      </c>
      <c r="M23" s="55"/>
      <c r="N23" s="21">
        <f t="shared" si="0"/>
        <v>10219.43</v>
      </c>
      <c r="O23" s="18" t="s">
        <v>129</v>
      </c>
    </row>
    <row r="24" spans="1:15" ht="24.75" customHeight="1">
      <c r="A24" s="43" t="s">
        <v>41</v>
      </c>
      <c r="B24" s="44"/>
      <c r="C24" s="54" t="s">
        <v>107</v>
      </c>
      <c r="D24" s="54"/>
      <c r="E24" s="54"/>
      <c r="F24" s="54"/>
      <c r="G24" s="54"/>
      <c r="H24" s="20" t="s">
        <v>39</v>
      </c>
      <c r="I24" s="55">
        <v>13</v>
      </c>
      <c r="J24" s="55"/>
      <c r="K24" s="21">
        <v>184.65</v>
      </c>
      <c r="L24" s="55">
        <v>229.08</v>
      </c>
      <c r="M24" s="55"/>
      <c r="N24" s="21">
        <f t="shared" si="0"/>
        <v>2978.04</v>
      </c>
      <c r="O24" s="18" t="s">
        <v>130</v>
      </c>
    </row>
    <row r="25" spans="1:16" ht="24.75" customHeight="1">
      <c r="A25" s="43" t="s">
        <v>105</v>
      </c>
      <c r="B25" s="44"/>
      <c r="C25" s="73" t="s">
        <v>115</v>
      </c>
      <c r="D25" s="73"/>
      <c r="E25" s="73"/>
      <c r="F25" s="73"/>
      <c r="G25" s="73"/>
      <c r="H25" s="36" t="s">
        <v>33</v>
      </c>
      <c r="I25" s="74">
        <v>71.4</v>
      </c>
      <c r="J25" s="74"/>
      <c r="K25" s="37">
        <v>44.43</v>
      </c>
      <c r="L25" s="74">
        <v>55.12</v>
      </c>
      <c r="M25" s="75"/>
      <c r="N25" s="21">
        <f t="shared" si="0"/>
        <v>3935.57</v>
      </c>
      <c r="O25" s="32" t="s">
        <v>112</v>
      </c>
      <c r="P25" s="33"/>
    </row>
    <row r="26" spans="1:16" ht="24.75" customHeight="1">
      <c r="A26" s="43" t="s">
        <v>109</v>
      </c>
      <c r="B26" s="44"/>
      <c r="C26" s="45" t="s">
        <v>110</v>
      </c>
      <c r="D26" s="45"/>
      <c r="E26" s="45"/>
      <c r="F26" s="45"/>
      <c r="G26" s="45"/>
      <c r="H26" s="39" t="s">
        <v>33</v>
      </c>
      <c r="I26" s="46">
        <v>170.8</v>
      </c>
      <c r="J26" s="46"/>
      <c r="K26" s="38">
        <v>74.85</v>
      </c>
      <c r="L26" s="46">
        <v>92.86</v>
      </c>
      <c r="M26" s="46"/>
      <c r="N26" s="21">
        <f t="shared" si="0"/>
        <v>15860.49</v>
      </c>
      <c r="O26" s="32" t="s">
        <v>90</v>
      </c>
      <c r="P26" s="35"/>
    </row>
    <row r="27" spans="1:15" ht="48" customHeight="1" thickBot="1">
      <c r="A27" s="43" t="s">
        <v>111</v>
      </c>
      <c r="B27" s="44"/>
      <c r="C27" s="85" t="s">
        <v>119</v>
      </c>
      <c r="D27" s="85"/>
      <c r="E27" s="85"/>
      <c r="F27" s="85"/>
      <c r="G27" s="85"/>
      <c r="H27" s="41" t="s">
        <v>39</v>
      </c>
      <c r="I27" s="86">
        <v>1</v>
      </c>
      <c r="J27" s="86"/>
      <c r="K27" s="42">
        <v>595.75</v>
      </c>
      <c r="L27" s="86">
        <v>739.09</v>
      </c>
      <c r="M27" s="86"/>
      <c r="N27" s="29">
        <f t="shared" si="0"/>
        <v>739.09</v>
      </c>
      <c r="O27" s="32" t="s">
        <v>131</v>
      </c>
    </row>
    <row r="28" spans="1:15" ht="24.75" customHeight="1" thickBot="1">
      <c r="A28" s="20"/>
      <c r="B28" s="20"/>
      <c r="C28" s="76" t="s">
        <v>81</v>
      </c>
      <c r="D28" s="77"/>
      <c r="E28" s="77"/>
      <c r="F28" s="77"/>
      <c r="G28" s="78"/>
      <c r="H28" s="27"/>
      <c r="I28" s="28"/>
      <c r="J28" s="28"/>
      <c r="K28" s="28"/>
      <c r="L28" s="28"/>
      <c r="M28" s="28"/>
      <c r="N28" s="13">
        <f>SUM(N18:N27)</f>
        <v>58287.55999999999</v>
      </c>
      <c r="O28" s="19"/>
    </row>
    <row r="29" spans="1:15" ht="12.75" customHeight="1">
      <c r="A29" s="48" t="s">
        <v>42</v>
      </c>
      <c r="B29" s="49"/>
      <c r="C29" s="65" t="s">
        <v>43</v>
      </c>
      <c r="D29" s="65"/>
      <c r="E29" s="65"/>
      <c r="F29" s="65"/>
      <c r="G29" s="65"/>
      <c r="H29" s="9" t="s">
        <v>7</v>
      </c>
      <c r="I29" s="66" t="s">
        <v>7</v>
      </c>
      <c r="J29" s="66"/>
      <c r="K29" s="9" t="s">
        <v>7</v>
      </c>
      <c r="L29" s="66" t="s">
        <v>7</v>
      </c>
      <c r="M29" s="66"/>
      <c r="N29" s="10"/>
      <c r="O29" s="6" t="s">
        <v>7</v>
      </c>
    </row>
    <row r="30" spans="1:16" ht="23.25" customHeight="1">
      <c r="A30" s="43" t="s">
        <v>44</v>
      </c>
      <c r="B30" s="44"/>
      <c r="C30" s="54" t="s">
        <v>45</v>
      </c>
      <c r="D30" s="54"/>
      <c r="E30" s="54"/>
      <c r="F30" s="54"/>
      <c r="G30" s="54"/>
      <c r="H30" s="20" t="s">
        <v>21</v>
      </c>
      <c r="I30" s="47">
        <v>2160</v>
      </c>
      <c r="J30" s="47"/>
      <c r="K30" s="29">
        <v>1.23</v>
      </c>
      <c r="L30" s="47">
        <v>1.53</v>
      </c>
      <c r="M30" s="47"/>
      <c r="N30" s="21">
        <f>ROUND(I30*L30,2)</f>
        <v>3304.8</v>
      </c>
      <c r="O30" s="32" t="s">
        <v>132</v>
      </c>
      <c r="P30" s="35"/>
    </row>
    <row r="31" spans="1:16" ht="24.75" customHeight="1">
      <c r="A31" s="43" t="s">
        <v>46</v>
      </c>
      <c r="B31" s="44"/>
      <c r="C31" s="54" t="s">
        <v>48</v>
      </c>
      <c r="D31" s="54"/>
      <c r="E31" s="54"/>
      <c r="F31" s="54"/>
      <c r="G31" s="54"/>
      <c r="H31" s="20" t="s">
        <v>33</v>
      </c>
      <c r="I31" s="47">
        <v>378.6</v>
      </c>
      <c r="J31" s="47"/>
      <c r="K31" s="29">
        <v>25.88</v>
      </c>
      <c r="L31" s="47">
        <v>32.11</v>
      </c>
      <c r="M31" s="47"/>
      <c r="N31" s="21">
        <f>ROUND(I31*L31,2)</f>
        <v>12156.85</v>
      </c>
      <c r="O31" s="32" t="s">
        <v>133</v>
      </c>
      <c r="P31" s="35"/>
    </row>
    <row r="32" spans="1:16" ht="27.75" customHeight="1" thickBot="1">
      <c r="A32" s="43" t="s">
        <v>47</v>
      </c>
      <c r="B32" s="44"/>
      <c r="C32" s="54" t="s">
        <v>87</v>
      </c>
      <c r="D32" s="54"/>
      <c r="E32" s="54"/>
      <c r="F32" s="54"/>
      <c r="G32" s="54"/>
      <c r="H32" s="20" t="s">
        <v>21</v>
      </c>
      <c r="I32" s="47">
        <v>2160</v>
      </c>
      <c r="J32" s="47"/>
      <c r="K32" s="29">
        <v>55.3</v>
      </c>
      <c r="L32" s="47">
        <v>68.61</v>
      </c>
      <c r="M32" s="47"/>
      <c r="N32" s="21">
        <f>ROUND(I32*L32,2)</f>
        <v>148197.6</v>
      </c>
      <c r="O32" s="32" t="s">
        <v>134</v>
      </c>
      <c r="P32" s="35"/>
    </row>
    <row r="33" spans="1:15" ht="21.75" customHeight="1" thickBot="1">
      <c r="A33" s="20"/>
      <c r="B33" s="20"/>
      <c r="C33" s="68" t="s">
        <v>82</v>
      </c>
      <c r="D33" s="69"/>
      <c r="E33" s="69"/>
      <c r="F33" s="69"/>
      <c r="G33" s="70"/>
      <c r="H33" s="11"/>
      <c r="I33" s="12"/>
      <c r="J33" s="12"/>
      <c r="K33" s="12"/>
      <c r="L33" s="12"/>
      <c r="M33" s="12"/>
      <c r="N33" s="13">
        <f>SUM(N30:N32)</f>
        <v>163659.25</v>
      </c>
      <c r="O33" s="19"/>
    </row>
    <row r="34" spans="1:15" ht="27.75" customHeight="1">
      <c r="A34" s="48">
        <v>5</v>
      </c>
      <c r="B34" s="49"/>
      <c r="C34" s="65" t="s">
        <v>53</v>
      </c>
      <c r="D34" s="65"/>
      <c r="E34" s="65"/>
      <c r="F34" s="65"/>
      <c r="G34" s="65"/>
      <c r="H34" s="9" t="s">
        <v>7</v>
      </c>
      <c r="I34" s="66" t="s">
        <v>7</v>
      </c>
      <c r="J34" s="66"/>
      <c r="K34" s="9" t="s">
        <v>7</v>
      </c>
      <c r="L34" s="66" t="s">
        <v>7</v>
      </c>
      <c r="M34" s="66"/>
      <c r="N34" s="10"/>
      <c r="O34" s="6" t="s">
        <v>7</v>
      </c>
    </row>
    <row r="35" spans="1:16" ht="25.5" customHeight="1">
      <c r="A35" s="43" t="s">
        <v>50</v>
      </c>
      <c r="B35" s="44"/>
      <c r="C35" s="54" t="s">
        <v>55</v>
      </c>
      <c r="D35" s="54"/>
      <c r="E35" s="54"/>
      <c r="F35" s="54"/>
      <c r="G35" s="54"/>
      <c r="H35" s="20" t="s">
        <v>21</v>
      </c>
      <c r="I35" s="55">
        <v>572.5</v>
      </c>
      <c r="J35" s="55"/>
      <c r="K35" s="21">
        <v>49.92</v>
      </c>
      <c r="L35" s="47">
        <v>61.93</v>
      </c>
      <c r="M35" s="47"/>
      <c r="N35" s="21">
        <f aca="true" t="shared" si="1" ref="N35:N41">ROUND(I35*L35,2)</f>
        <v>35454.93</v>
      </c>
      <c r="O35" s="32" t="s">
        <v>91</v>
      </c>
      <c r="P35" s="35"/>
    </row>
    <row r="36" spans="1:16" ht="19.5" customHeight="1">
      <c r="A36" s="43" t="s">
        <v>96</v>
      </c>
      <c r="B36" s="44"/>
      <c r="C36" s="54" t="s">
        <v>56</v>
      </c>
      <c r="D36" s="54"/>
      <c r="E36" s="54"/>
      <c r="F36" s="54"/>
      <c r="G36" s="54"/>
      <c r="H36" s="20" t="s">
        <v>116</v>
      </c>
      <c r="I36" s="55">
        <v>146.18</v>
      </c>
      <c r="J36" s="55"/>
      <c r="K36" s="21">
        <v>57.32</v>
      </c>
      <c r="L36" s="47">
        <v>71.11</v>
      </c>
      <c r="M36" s="47"/>
      <c r="N36" s="21">
        <f t="shared" si="1"/>
        <v>10394.86</v>
      </c>
      <c r="O36" s="32" t="s">
        <v>92</v>
      </c>
      <c r="P36" s="35"/>
    </row>
    <row r="37" spans="1:15" ht="17.25" customHeight="1">
      <c r="A37" s="43" t="s">
        <v>51</v>
      </c>
      <c r="B37" s="44"/>
      <c r="C37" s="54" t="s">
        <v>57</v>
      </c>
      <c r="D37" s="54"/>
      <c r="E37" s="54"/>
      <c r="F37" s="54"/>
      <c r="G37" s="54"/>
      <c r="H37" s="20" t="s">
        <v>21</v>
      </c>
      <c r="I37" s="55">
        <v>21.56</v>
      </c>
      <c r="J37" s="55"/>
      <c r="K37" s="21">
        <v>17.2</v>
      </c>
      <c r="L37" s="55">
        <v>21.34</v>
      </c>
      <c r="M37" s="55"/>
      <c r="N37" s="21">
        <f t="shared" si="1"/>
        <v>460.09</v>
      </c>
      <c r="O37" s="18" t="s">
        <v>135</v>
      </c>
    </row>
    <row r="38" spans="1:15" ht="18" customHeight="1">
      <c r="A38" s="43" t="s">
        <v>52</v>
      </c>
      <c r="B38" s="44"/>
      <c r="C38" s="54" t="s">
        <v>58</v>
      </c>
      <c r="D38" s="54"/>
      <c r="E38" s="54"/>
      <c r="F38" s="54"/>
      <c r="G38" s="54"/>
      <c r="H38" s="20" t="s">
        <v>27</v>
      </c>
      <c r="I38" s="55">
        <v>21.56</v>
      </c>
      <c r="J38" s="55"/>
      <c r="K38" s="21">
        <v>82.16</v>
      </c>
      <c r="L38" s="55">
        <v>101.93</v>
      </c>
      <c r="M38" s="55"/>
      <c r="N38" s="21">
        <f t="shared" si="1"/>
        <v>2197.61</v>
      </c>
      <c r="O38" s="18" t="s">
        <v>136</v>
      </c>
    </row>
    <row r="39" spans="1:16" ht="18" customHeight="1">
      <c r="A39" s="43" t="s">
        <v>97</v>
      </c>
      <c r="B39" s="44"/>
      <c r="C39" s="71" t="s">
        <v>113</v>
      </c>
      <c r="D39" s="71"/>
      <c r="E39" s="71"/>
      <c r="F39" s="71"/>
      <c r="G39" s="71"/>
      <c r="H39" s="34" t="s">
        <v>27</v>
      </c>
      <c r="I39" s="47">
        <v>154.52</v>
      </c>
      <c r="J39" s="47"/>
      <c r="K39" s="29">
        <v>24.41</v>
      </c>
      <c r="L39" s="47">
        <v>30.28</v>
      </c>
      <c r="M39" s="47"/>
      <c r="N39" s="21">
        <f t="shared" si="1"/>
        <v>4678.87</v>
      </c>
      <c r="O39" s="32" t="s">
        <v>137</v>
      </c>
      <c r="P39" s="35"/>
    </row>
    <row r="40" spans="1:16" ht="23.25" customHeight="1">
      <c r="A40" s="43" t="s">
        <v>114</v>
      </c>
      <c r="B40" s="44"/>
      <c r="C40" s="88" t="s">
        <v>106</v>
      </c>
      <c r="D40" s="73"/>
      <c r="E40" s="73"/>
      <c r="F40" s="73"/>
      <c r="G40" s="73"/>
      <c r="H40" s="36" t="s">
        <v>27</v>
      </c>
      <c r="I40" s="74">
        <v>154.52</v>
      </c>
      <c r="J40" s="75"/>
      <c r="K40" s="38">
        <v>3.71</v>
      </c>
      <c r="L40" s="47">
        <v>4.6</v>
      </c>
      <c r="M40" s="47"/>
      <c r="N40" s="21">
        <f t="shared" si="1"/>
        <v>710.79</v>
      </c>
      <c r="O40" s="32" t="s">
        <v>138</v>
      </c>
      <c r="P40" s="35"/>
    </row>
    <row r="41" spans="1:16" ht="23.25" customHeight="1" thickBot="1">
      <c r="A41" s="43" t="s">
        <v>117</v>
      </c>
      <c r="B41" s="44"/>
      <c r="C41" s="45" t="s">
        <v>118</v>
      </c>
      <c r="D41" s="45"/>
      <c r="E41" s="45"/>
      <c r="F41" s="45"/>
      <c r="G41" s="45"/>
      <c r="H41" s="39" t="s">
        <v>33</v>
      </c>
      <c r="I41" s="46">
        <v>145</v>
      </c>
      <c r="J41" s="46"/>
      <c r="K41" s="38"/>
      <c r="L41" s="47">
        <v>32.06</v>
      </c>
      <c r="M41" s="47"/>
      <c r="N41" s="21">
        <f t="shared" si="1"/>
        <v>4648.7</v>
      </c>
      <c r="O41" s="32" t="s">
        <v>94</v>
      </c>
      <c r="P41" s="33"/>
    </row>
    <row r="42" spans="1:15" ht="25.5" customHeight="1" thickBot="1">
      <c r="A42" s="20"/>
      <c r="B42" s="20"/>
      <c r="C42" s="87" t="s">
        <v>83</v>
      </c>
      <c r="D42" s="69"/>
      <c r="E42" s="69"/>
      <c r="F42" s="69"/>
      <c r="G42" s="69"/>
      <c r="H42" s="11"/>
      <c r="I42" s="12"/>
      <c r="J42" s="12"/>
      <c r="K42" s="12"/>
      <c r="L42" s="12"/>
      <c r="M42" s="12"/>
      <c r="N42" s="13">
        <f>SUM(N35:N41)</f>
        <v>58545.85</v>
      </c>
      <c r="O42" s="19"/>
    </row>
    <row r="43" spans="1:15" ht="12.75" customHeight="1">
      <c r="A43" s="48">
        <v>6</v>
      </c>
      <c r="B43" s="49"/>
      <c r="C43" s="65" t="s">
        <v>49</v>
      </c>
      <c r="D43" s="65"/>
      <c r="E43" s="65"/>
      <c r="F43" s="65"/>
      <c r="G43" s="65"/>
      <c r="H43" s="9" t="s">
        <v>7</v>
      </c>
      <c r="I43" s="66" t="s">
        <v>7</v>
      </c>
      <c r="J43" s="66"/>
      <c r="K43" s="9" t="s">
        <v>7</v>
      </c>
      <c r="L43" s="66" t="s">
        <v>7</v>
      </c>
      <c r="M43" s="66"/>
      <c r="N43" s="10"/>
      <c r="O43" s="6" t="s">
        <v>7</v>
      </c>
    </row>
    <row r="44" spans="1:16" ht="24.75" customHeight="1" thickBot="1">
      <c r="A44" s="43" t="s">
        <v>54</v>
      </c>
      <c r="B44" s="44"/>
      <c r="C44" s="67" t="s">
        <v>102</v>
      </c>
      <c r="D44" s="54"/>
      <c r="E44" s="54"/>
      <c r="F44" s="54"/>
      <c r="G44" s="54"/>
      <c r="H44" s="41" t="s">
        <v>39</v>
      </c>
      <c r="I44" s="47">
        <v>21</v>
      </c>
      <c r="J44" s="47"/>
      <c r="K44" s="21">
        <v>273.46</v>
      </c>
      <c r="L44" s="47">
        <f>ROUND((3.31/21*198.15+52.16)*1.2406,2)</f>
        <v>103.46</v>
      </c>
      <c r="M44" s="47"/>
      <c r="N44" s="21">
        <f>ROUND(I44*L44,2)</f>
        <v>2172.66</v>
      </c>
      <c r="O44" s="25" t="s">
        <v>103</v>
      </c>
      <c r="P44" s="33"/>
    </row>
    <row r="45" spans="1:15" ht="22.5" customHeight="1" thickBot="1">
      <c r="A45" s="20"/>
      <c r="B45" s="20"/>
      <c r="C45" s="87" t="s">
        <v>84</v>
      </c>
      <c r="D45" s="69"/>
      <c r="E45" s="69"/>
      <c r="F45" s="69"/>
      <c r="G45" s="69"/>
      <c r="H45" s="11"/>
      <c r="I45" s="12"/>
      <c r="J45" s="12"/>
      <c r="K45" s="12"/>
      <c r="L45" s="12"/>
      <c r="M45" s="12"/>
      <c r="N45" s="13">
        <f>SUM(N44:N44)</f>
        <v>2172.66</v>
      </c>
      <c r="O45" s="19"/>
    </row>
    <row r="46" spans="1:15" ht="19.5" customHeight="1">
      <c r="A46" s="48">
        <v>7</v>
      </c>
      <c r="B46" s="49"/>
      <c r="C46" s="65" t="s">
        <v>60</v>
      </c>
      <c r="D46" s="65"/>
      <c r="E46" s="65"/>
      <c r="F46" s="65"/>
      <c r="G46" s="65"/>
      <c r="H46" s="9" t="s">
        <v>7</v>
      </c>
      <c r="I46" s="66" t="s">
        <v>7</v>
      </c>
      <c r="J46" s="66"/>
      <c r="K46" s="9" t="s">
        <v>7</v>
      </c>
      <c r="L46" s="66" t="s">
        <v>7</v>
      </c>
      <c r="M46" s="66"/>
      <c r="N46" s="10"/>
      <c r="O46" s="6" t="s">
        <v>7</v>
      </c>
    </row>
    <row r="47" spans="1:16" ht="17.25" customHeight="1" thickBot="1">
      <c r="A47" s="43" t="s">
        <v>59</v>
      </c>
      <c r="B47" s="44"/>
      <c r="C47" s="53" t="s">
        <v>61</v>
      </c>
      <c r="D47" s="53"/>
      <c r="E47" s="53"/>
      <c r="F47" s="53"/>
      <c r="G47" s="53"/>
      <c r="H47" s="22" t="s">
        <v>21</v>
      </c>
      <c r="I47" s="64">
        <v>2880</v>
      </c>
      <c r="J47" s="64"/>
      <c r="K47" s="23">
        <v>1.87</v>
      </c>
      <c r="L47" s="47">
        <v>1.69</v>
      </c>
      <c r="M47" s="47"/>
      <c r="N47" s="21">
        <f>ROUND(I47*L47,2)</f>
        <v>4867.2</v>
      </c>
      <c r="O47" s="32" t="s">
        <v>139</v>
      </c>
      <c r="P47" s="33"/>
    </row>
    <row r="48" spans="1:15" ht="21" customHeight="1" thickBot="1">
      <c r="A48" s="20"/>
      <c r="B48" s="22"/>
      <c r="C48" s="79" t="s">
        <v>85</v>
      </c>
      <c r="D48" s="80"/>
      <c r="E48" s="80"/>
      <c r="F48" s="80"/>
      <c r="G48" s="81"/>
      <c r="H48" s="15"/>
      <c r="I48" s="16"/>
      <c r="J48" s="16"/>
      <c r="K48" s="16" t="s">
        <v>93</v>
      </c>
      <c r="L48" s="17"/>
      <c r="M48" s="17"/>
      <c r="N48" s="13">
        <f>SUM(N47)</f>
        <v>4867.2</v>
      </c>
      <c r="O48" s="8"/>
    </row>
    <row r="49" spans="1:15" ht="21.75" customHeight="1" thickBot="1">
      <c r="A49" s="14" t="s">
        <v>7</v>
      </c>
      <c r="B49" s="82" t="s">
        <v>86</v>
      </c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4"/>
      <c r="N49" s="40">
        <f>N48+N42+N45+N33+N28+N16+N12</f>
        <v>297721.86</v>
      </c>
      <c r="O49" s="7" t="s">
        <v>7</v>
      </c>
    </row>
    <row r="50" spans="1:17" ht="24" customHeight="1">
      <c r="A50" s="1"/>
      <c r="B50" s="90" t="s">
        <v>74</v>
      </c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9"/>
      <c r="Q50" s="24"/>
    </row>
    <row r="51" spans="1:15" ht="12.75" customHeight="1">
      <c r="A51" s="1"/>
      <c r="B51" s="90" t="s">
        <v>75</v>
      </c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</row>
    <row r="52" spans="1:15" ht="24" customHeight="1">
      <c r="A52" s="1"/>
      <c r="B52" s="89" t="s">
        <v>7</v>
      </c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</row>
    <row r="53" spans="1:15" ht="12.75" customHeight="1">
      <c r="A53" s="1"/>
      <c r="B53" s="90" t="s">
        <v>76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</row>
    <row r="54" spans="1:15" ht="17.25" customHeight="1">
      <c r="A54" s="1"/>
      <c r="B54" s="95" t="s">
        <v>101</v>
      </c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</row>
    <row r="55" spans="1:15" ht="12.75" customHeight="1">
      <c r="A55" s="1"/>
      <c r="B55" s="96" t="s">
        <v>7</v>
      </c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8"/>
    </row>
    <row r="56" spans="1:15" ht="15" customHeight="1">
      <c r="A56" s="1"/>
      <c r="B56" s="91" t="s">
        <v>62</v>
      </c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</row>
    <row r="57" spans="1:15" ht="12.75" customHeight="1">
      <c r="A57" s="1"/>
      <c r="B57" s="92" t="s">
        <v>63</v>
      </c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</row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>
      <c r="B65" s="26" t="s">
        <v>65</v>
      </c>
    </row>
    <row r="66" ht="18.75" customHeight="1"/>
    <row r="67" spans="4:6" ht="12.75" customHeight="1">
      <c r="D67" t="s">
        <v>66</v>
      </c>
      <c r="E67" t="s">
        <v>67</v>
      </c>
      <c r="F67" t="s">
        <v>68</v>
      </c>
    </row>
    <row r="68" ht="12.75" customHeight="1"/>
    <row r="69" spans="4:6" ht="12.75">
      <c r="D69" t="s">
        <v>69</v>
      </c>
      <c r="E69" t="s">
        <v>70</v>
      </c>
      <c r="F69">
        <v>339.71</v>
      </c>
    </row>
    <row r="70" spans="4:6" ht="12.75">
      <c r="D70" t="s">
        <v>71</v>
      </c>
      <c r="E70" t="s">
        <v>72</v>
      </c>
      <c r="F70">
        <v>272.66</v>
      </c>
    </row>
  </sheetData>
  <sheetProtection/>
  <mergeCells count="168">
    <mergeCell ref="C39:G39"/>
    <mergeCell ref="I39:J39"/>
    <mergeCell ref="L39:M39"/>
    <mergeCell ref="I19:J19"/>
    <mergeCell ref="L19:M19"/>
    <mergeCell ref="A27:B27"/>
    <mergeCell ref="A26:B26"/>
    <mergeCell ref="C26:G26"/>
    <mergeCell ref="I26:J26"/>
    <mergeCell ref="C33:G33"/>
    <mergeCell ref="L47:M47"/>
    <mergeCell ref="B56:O56"/>
    <mergeCell ref="B57:O57"/>
    <mergeCell ref="D5:E5"/>
    <mergeCell ref="G5:O5"/>
    <mergeCell ref="B54:O54"/>
    <mergeCell ref="B55:O55"/>
    <mergeCell ref="B50:O50"/>
    <mergeCell ref="B51:O51"/>
    <mergeCell ref="C12:G12"/>
    <mergeCell ref="C40:G40"/>
    <mergeCell ref="B52:O52"/>
    <mergeCell ref="B53:O53"/>
    <mergeCell ref="A46:B46"/>
    <mergeCell ref="C46:G46"/>
    <mergeCell ref="I46:J46"/>
    <mergeCell ref="L46:M46"/>
    <mergeCell ref="A47:B47"/>
    <mergeCell ref="C47:G47"/>
    <mergeCell ref="I47:J47"/>
    <mergeCell ref="C45:G45"/>
    <mergeCell ref="C37:G37"/>
    <mergeCell ref="I37:J37"/>
    <mergeCell ref="L37:M37"/>
    <mergeCell ref="I38:J38"/>
    <mergeCell ref="C42:G42"/>
    <mergeCell ref="C38:G38"/>
    <mergeCell ref="I40:J40"/>
    <mergeCell ref="L40:M40"/>
    <mergeCell ref="C44:G44"/>
    <mergeCell ref="C36:G36"/>
    <mergeCell ref="C34:G34"/>
    <mergeCell ref="I35:J35"/>
    <mergeCell ref="L35:M35"/>
    <mergeCell ref="I36:J36"/>
    <mergeCell ref="L36:M36"/>
    <mergeCell ref="C48:G48"/>
    <mergeCell ref="B49:M49"/>
    <mergeCell ref="C27:G27"/>
    <mergeCell ref="I27:J27"/>
    <mergeCell ref="L27:M27"/>
    <mergeCell ref="A43:B43"/>
    <mergeCell ref="C43:G43"/>
    <mergeCell ref="I43:J43"/>
    <mergeCell ref="L43:M43"/>
    <mergeCell ref="A44:B44"/>
    <mergeCell ref="I44:J44"/>
    <mergeCell ref="L44:M44"/>
    <mergeCell ref="C31:G31"/>
    <mergeCell ref="I31:J31"/>
    <mergeCell ref="L31:M31"/>
    <mergeCell ref="I34:J34"/>
    <mergeCell ref="L34:M34"/>
    <mergeCell ref="L38:M38"/>
    <mergeCell ref="C35:G35"/>
    <mergeCell ref="C32:G32"/>
    <mergeCell ref="I32:J32"/>
    <mergeCell ref="L32:M32"/>
    <mergeCell ref="A31:B31"/>
    <mergeCell ref="A29:B29"/>
    <mergeCell ref="C29:G29"/>
    <mergeCell ref="I29:J29"/>
    <mergeCell ref="L29:M29"/>
    <mergeCell ref="A30:B30"/>
    <mergeCell ref="C30:G30"/>
    <mergeCell ref="I30:J30"/>
    <mergeCell ref="L30:M30"/>
    <mergeCell ref="C25:G25"/>
    <mergeCell ref="I25:J25"/>
    <mergeCell ref="L25:M25"/>
    <mergeCell ref="C28:G28"/>
    <mergeCell ref="L26:M26"/>
    <mergeCell ref="A23:B23"/>
    <mergeCell ref="C23:G23"/>
    <mergeCell ref="I23:J23"/>
    <mergeCell ref="L23:M23"/>
    <mergeCell ref="A24:B24"/>
    <mergeCell ref="C24:G24"/>
    <mergeCell ref="I24:J24"/>
    <mergeCell ref="L24:M24"/>
    <mergeCell ref="A21:B21"/>
    <mergeCell ref="C21:G21"/>
    <mergeCell ref="I21:J21"/>
    <mergeCell ref="L21:M21"/>
    <mergeCell ref="A22:B22"/>
    <mergeCell ref="C22:G22"/>
    <mergeCell ref="I22:J22"/>
    <mergeCell ref="L22:M22"/>
    <mergeCell ref="A20:B20"/>
    <mergeCell ref="C20:G20"/>
    <mergeCell ref="I20:J20"/>
    <mergeCell ref="L20:M20"/>
    <mergeCell ref="A19:B19"/>
    <mergeCell ref="C19:G19"/>
    <mergeCell ref="A17:B17"/>
    <mergeCell ref="C17:G17"/>
    <mergeCell ref="I17:J17"/>
    <mergeCell ref="L17:M17"/>
    <mergeCell ref="C16:G16"/>
    <mergeCell ref="A18:B18"/>
    <mergeCell ref="C18:G18"/>
    <mergeCell ref="I18:J18"/>
    <mergeCell ref="L18:M18"/>
    <mergeCell ref="A15:B15"/>
    <mergeCell ref="C15:G15"/>
    <mergeCell ref="I15:J15"/>
    <mergeCell ref="L15:M15"/>
    <mergeCell ref="A13:B13"/>
    <mergeCell ref="C13:G13"/>
    <mergeCell ref="I13:J13"/>
    <mergeCell ref="L13:M13"/>
    <mergeCell ref="A14:B14"/>
    <mergeCell ref="C14:G14"/>
    <mergeCell ref="I14:J14"/>
    <mergeCell ref="L14:M14"/>
    <mergeCell ref="L10:M10"/>
    <mergeCell ref="A7:B8"/>
    <mergeCell ref="A11:B11"/>
    <mergeCell ref="C11:G11"/>
    <mergeCell ref="I11:J11"/>
    <mergeCell ref="L11:M11"/>
    <mergeCell ref="O7:O8"/>
    <mergeCell ref="A6:O6"/>
    <mergeCell ref="L8:M8"/>
    <mergeCell ref="A9:B9"/>
    <mergeCell ref="C9:G9"/>
    <mergeCell ref="I9:J9"/>
    <mergeCell ref="L9:M9"/>
    <mergeCell ref="M1:O1"/>
    <mergeCell ref="A2:O2"/>
    <mergeCell ref="A3:D3"/>
    <mergeCell ref="C7:G8"/>
    <mergeCell ref="H7:H8"/>
    <mergeCell ref="I7:J8"/>
    <mergeCell ref="K7:N7"/>
    <mergeCell ref="E3:O3"/>
    <mergeCell ref="A4:D4"/>
    <mergeCell ref="E4:O4"/>
    <mergeCell ref="A34:B34"/>
    <mergeCell ref="A32:B32"/>
    <mergeCell ref="A39:B39"/>
    <mergeCell ref="B1:C1"/>
    <mergeCell ref="D1:I1"/>
    <mergeCell ref="J1:L1"/>
    <mergeCell ref="A5:C5"/>
    <mergeCell ref="A10:B10"/>
    <mergeCell ref="C10:G10"/>
    <mergeCell ref="I10:J10"/>
    <mergeCell ref="A41:B41"/>
    <mergeCell ref="C41:G41"/>
    <mergeCell ref="I41:J41"/>
    <mergeCell ref="L41:M41"/>
    <mergeCell ref="A25:B25"/>
    <mergeCell ref="A40:B40"/>
    <mergeCell ref="A38:B38"/>
    <mergeCell ref="A37:B37"/>
    <mergeCell ref="A36:B36"/>
    <mergeCell ref="A35:B35"/>
  </mergeCells>
  <printOptions/>
  <pageMargins left="0.25" right="0.25" top="0.75" bottom="0.75" header="0.3" footer="0.3"/>
  <pageSetup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C7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6384" width="9.140625" style="30" customWidth="1"/>
  </cols>
  <sheetData>
    <row r="5" ht="12.75">
      <c r="C5" s="30">
        <f>0.99*1.5*170.8</f>
        <v>253.638</v>
      </c>
    </row>
    <row r="6" ht="12.75">
      <c r="C6" s="30">
        <f>1.41*1.5*70.4</f>
        <v>148.896</v>
      </c>
    </row>
    <row r="7" ht="12.75">
      <c r="C7" s="31">
        <f>SUM(C5:C6)</f>
        <v>402.534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Engenharia</dc:creator>
  <cp:keywords/>
  <dc:description/>
  <cp:lastModifiedBy>User</cp:lastModifiedBy>
  <cp:lastPrinted>2015-12-17T20:41:30Z</cp:lastPrinted>
  <dcterms:created xsi:type="dcterms:W3CDTF">2015-04-10T19:24:23Z</dcterms:created>
  <dcterms:modified xsi:type="dcterms:W3CDTF">2016-01-14T11:19:20Z</dcterms:modified>
  <cp:category/>
  <cp:version/>
  <cp:contentType/>
  <cp:contentStatus/>
</cp:coreProperties>
</file>