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35" windowHeight="904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<sst xmlns="http://schemas.openxmlformats.org/spreadsheetml/2006/main" count="144" uniqueCount="110">
  <si>
    <t>89.520-000 - Curitibanos - SC</t>
  </si>
  <si>
    <t>PLANILHA DE ORÇAMENTO GLOBAL</t>
  </si>
  <si>
    <t>Item</t>
  </si>
  <si>
    <t>Descrição</t>
  </si>
  <si>
    <t>1.0</t>
  </si>
  <si>
    <t>1.1</t>
  </si>
  <si>
    <t>1.2</t>
  </si>
  <si>
    <t>Qtd.</t>
  </si>
  <si>
    <t>Material</t>
  </si>
  <si>
    <t>Total</t>
  </si>
  <si>
    <t>Uni</t>
  </si>
  <si>
    <t>2.1</t>
  </si>
  <si>
    <t>2.0</t>
  </si>
  <si>
    <t>2.2</t>
  </si>
  <si>
    <t>3.0</t>
  </si>
  <si>
    <t>3.1</t>
  </si>
  <si>
    <t>4.0</t>
  </si>
  <si>
    <t>4.1</t>
  </si>
  <si>
    <t>4.2</t>
  </si>
  <si>
    <t>Mão-de-ob</t>
  </si>
  <si>
    <t>TOTAL DO ORÇAMENTO</t>
  </si>
  <si>
    <t>Supra estrutura</t>
  </si>
  <si>
    <t xml:space="preserve">Infra estrutura </t>
  </si>
  <si>
    <t>m²</t>
  </si>
  <si>
    <t>m³</t>
  </si>
  <si>
    <t xml:space="preserve">Serviços preliminares </t>
  </si>
  <si>
    <t xml:space="preserve">Paredes e Painéis </t>
  </si>
  <si>
    <t>Camara Municipal de Frei Rogério</t>
  </si>
  <si>
    <t>Arquiteta e Urbanista</t>
  </si>
  <si>
    <t>Placa de Obra em chapa de aço galvanizado</t>
  </si>
  <si>
    <t>Depósito em tábuas  Pinho-s/ forro c/ assoalho</t>
  </si>
  <si>
    <t>Escavação manual de solo para Viga de Baldrame</t>
  </si>
  <si>
    <t>Viga de Baldrame Concreto Armado - fck - 15 Mpa - Completa</t>
  </si>
  <si>
    <t>Pilar Concreto Armado - Escor, Forma, Arm, Lanc, Cura, D.</t>
  </si>
  <si>
    <t xml:space="preserve">Muro em  alvenaria  - Bloco Concreto 14 cm </t>
  </si>
  <si>
    <t>2.3</t>
  </si>
  <si>
    <t>5.0</t>
  </si>
  <si>
    <t>Drenagem</t>
  </si>
  <si>
    <t>5.1</t>
  </si>
  <si>
    <t>Escavação de vala</t>
  </si>
  <si>
    <t>5.2</t>
  </si>
  <si>
    <t>Tubos de conc. D- 30 cm</t>
  </si>
  <si>
    <t>m</t>
  </si>
  <si>
    <t>5.3</t>
  </si>
  <si>
    <t>Caixas Coletoras com Grades de Ferro</t>
  </si>
  <si>
    <t>pç</t>
  </si>
  <si>
    <t>5.4</t>
  </si>
  <si>
    <t>Camada Drenante com brita</t>
  </si>
  <si>
    <t>5.5</t>
  </si>
  <si>
    <t>Reaterro compactado de vala com material reaproveitado</t>
  </si>
  <si>
    <t xml:space="preserve">Impermeabilização de Baldrame em contato com solo- utilizando </t>
  </si>
  <si>
    <t>Tinta betuminosa Tipo Neutrolin ( duas demãos)</t>
  </si>
  <si>
    <t>6.0</t>
  </si>
  <si>
    <t>Hidraúlica</t>
  </si>
  <si>
    <t>6.1</t>
  </si>
  <si>
    <t>6.2</t>
  </si>
  <si>
    <t>Tubo PVC, soldável, DN 25 mm, inst. Em prumada de água</t>
  </si>
  <si>
    <t>fornecimento e instalação</t>
  </si>
  <si>
    <t>6.3</t>
  </si>
  <si>
    <t>Tubo PVC, soldável, DN 32 mm, inst. Em prumada de água</t>
  </si>
  <si>
    <t>6.4</t>
  </si>
  <si>
    <t>Tubo PVC, soldável, DN 40 mm, inst. Em prumada de água</t>
  </si>
  <si>
    <t>6.5</t>
  </si>
  <si>
    <t>u n</t>
  </si>
  <si>
    <t>Torneira Cromada Tubo Móvel, de parede  - Padrão Médio</t>
  </si>
  <si>
    <t>6.6</t>
  </si>
  <si>
    <t>com profundidade de 5 m a 10 m</t>
  </si>
  <si>
    <t>6.7</t>
  </si>
  <si>
    <t>Abertura de Poço para Cisterna Terreno Compacto com DN 2,24</t>
  </si>
  <si>
    <t>6.8</t>
  </si>
  <si>
    <t xml:space="preserve"> - 5000L -  2,24x1,83 - inst.e forn.</t>
  </si>
  <si>
    <t>Cisterna de Polietileno p/ água de chuva - Completa conf. Projeto</t>
  </si>
  <si>
    <t xml:space="preserve">Pressurizador para Cisterna - 3 níveis de Pontência e Filtro </t>
  </si>
  <si>
    <t>Retentor de Partículas</t>
  </si>
  <si>
    <t>7.0</t>
  </si>
  <si>
    <t>Elétrica</t>
  </si>
  <si>
    <t>7.1</t>
  </si>
  <si>
    <t>7.2</t>
  </si>
  <si>
    <t>Caixa de Passagem 50x50x60 Fundo Brita c/ Tampa</t>
  </si>
  <si>
    <t>7.3</t>
  </si>
  <si>
    <t>Fio Cobre Isolado Paralelo ou Torcido 2x 1,0 mm²</t>
  </si>
  <si>
    <t>Fio Cobre Isolado Paralelo ou Torcido 2x 2,5 mm²</t>
  </si>
  <si>
    <t>7.4</t>
  </si>
  <si>
    <t>4.3</t>
  </si>
  <si>
    <t>Capa p/ Muro com  Pingadeira</t>
  </si>
  <si>
    <t>Chapisco ci-ar 1:37 mm Prep. e Apli. - Parte Exter. e Interna Muro</t>
  </si>
  <si>
    <t>7.5</t>
  </si>
  <si>
    <t>Contator Tripolar I Nominal - 12 A- Fornecimento e Instalação</t>
  </si>
  <si>
    <t>inclusive eletroténico</t>
  </si>
  <si>
    <t>Escavação de vala para eltroduto</t>
  </si>
  <si>
    <t>Eletroduto de PVC Flexível Corrugado DN 32 mm ( 1 1/4 ") Incluindo</t>
  </si>
  <si>
    <t>7.6</t>
  </si>
  <si>
    <t>8.0</t>
  </si>
  <si>
    <t>Limpeza Final de Obra</t>
  </si>
  <si>
    <t xml:space="preserve">Limpeza </t>
  </si>
  <si>
    <t>8.1</t>
  </si>
  <si>
    <t>2.4</t>
  </si>
  <si>
    <r>
      <t xml:space="preserve">Construção da 1ª Etapa </t>
    </r>
    <r>
      <rPr>
        <i/>
        <sz val="10"/>
        <rFont val="Arial"/>
        <family val="2"/>
      </rPr>
      <t>(Muros Laterais; Fundos;Drenagem;Hidraúlica)</t>
    </r>
  </si>
  <si>
    <t xml:space="preserve"> Fernanda Dambrós Fontana </t>
  </si>
  <si>
    <t>Total Elétrica</t>
  </si>
  <si>
    <t>Total Hidraúlica</t>
  </si>
  <si>
    <t>Total Drenagem</t>
  </si>
  <si>
    <t>Total Limpeza</t>
  </si>
  <si>
    <t>Total Paredes e painéis</t>
  </si>
  <si>
    <t xml:space="preserve">Total Supra estrutura </t>
  </si>
  <si>
    <t xml:space="preserve">Total Infra estrutura </t>
  </si>
  <si>
    <t>Total Serviços Preliminares</t>
  </si>
  <si>
    <t>Fornecimento e Instalação (c/con.) Saida Cx Princ. ( Princ+Res)</t>
  </si>
  <si>
    <t>5.6</t>
  </si>
  <si>
    <t>Tubo PVC Esgoto Predial para Lago - 75 mm - Fornecido e Instalado</t>
  </si>
</sst>
</file>

<file path=xl/styles.xml><?xml version="1.0" encoding="utf-8"?>
<styleSheet xmlns="http://schemas.openxmlformats.org/spreadsheetml/2006/main">
  <numFmts count="2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0.0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[$-416]dddd\,\ d&quot; de &quot;mmmm&quot; de &quot;yyyy"/>
    <numFmt numFmtId="178" formatCode="&quot;R$&quot;\ #,##0.00"/>
  </numFmts>
  <fonts count="6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i/>
      <sz val="10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10"/>
      <name val="Arial"/>
      <family val="2"/>
    </font>
    <font>
      <b/>
      <sz val="9"/>
      <color indexed="10"/>
      <name val="Arial"/>
      <family val="2"/>
    </font>
    <font>
      <b/>
      <i/>
      <sz val="9"/>
      <color indexed="10"/>
      <name val="Arial"/>
      <family val="2"/>
    </font>
    <font>
      <i/>
      <sz val="9"/>
      <color indexed="10"/>
      <name val="Arial"/>
      <family val="2"/>
    </font>
    <font>
      <i/>
      <sz val="9"/>
      <color indexed="36"/>
      <name val="Arial"/>
      <family val="2"/>
    </font>
    <font>
      <sz val="10"/>
      <color indexed="36"/>
      <name val="Arial"/>
      <family val="2"/>
    </font>
    <font>
      <b/>
      <sz val="10"/>
      <color indexed="36"/>
      <name val="Comic Sans MS"/>
      <family val="4"/>
    </font>
    <font>
      <i/>
      <sz val="10"/>
      <color indexed="36"/>
      <name val="Comic Sans MS"/>
      <family val="4"/>
    </font>
    <font>
      <sz val="9"/>
      <color indexed="36"/>
      <name val="Comic Sans MS"/>
      <family val="4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9"/>
      <color rgb="FFFF0000"/>
      <name val="Arial"/>
      <family val="2"/>
    </font>
    <font>
      <b/>
      <sz val="9"/>
      <color rgb="FFFF0000"/>
      <name val="Arial"/>
      <family val="2"/>
    </font>
    <font>
      <b/>
      <i/>
      <sz val="9"/>
      <color rgb="FFFF0000"/>
      <name val="Arial"/>
      <family val="2"/>
    </font>
    <font>
      <i/>
      <sz val="9"/>
      <color rgb="FFFF0000"/>
      <name val="Arial"/>
      <family val="2"/>
    </font>
    <font>
      <i/>
      <sz val="9"/>
      <color rgb="FF7030A0"/>
      <name val="Arial"/>
      <family val="2"/>
    </font>
    <font>
      <sz val="10"/>
      <color rgb="FF7030A0"/>
      <name val="Arial"/>
      <family val="2"/>
    </font>
    <font>
      <b/>
      <sz val="10"/>
      <color rgb="FF7030A0"/>
      <name val="Comic Sans MS"/>
      <family val="4"/>
    </font>
    <font>
      <i/>
      <sz val="10"/>
      <color rgb="FF7030A0"/>
      <name val="Comic Sans MS"/>
      <family val="4"/>
    </font>
    <font>
      <sz val="9"/>
      <color rgb="FF7030A0"/>
      <name val="Comic Sans MS"/>
      <family val="4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2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5" fillId="21" borderId="5" applyNumberFormat="0" applyAlignment="0" applyProtection="0"/>
    <xf numFmtId="16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2" fontId="4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center"/>
    </xf>
    <xf numFmtId="4" fontId="5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center"/>
    </xf>
    <xf numFmtId="4" fontId="0" fillId="0" borderId="0" xfId="0" applyNumberFormat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Border="1" applyAlignment="1">
      <alignment horizontal="center"/>
    </xf>
    <xf numFmtId="171" fontId="5" fillId="0" borderId="0" xfId="62" applyFont="1" applyBorder="1" applyAlignment="1">
      <alignment/>
    </xf>
    <xf numFmtId="0" fontId="0" fillId="0" borderId="0" xfId="0" applyAlignment="1">
      <alignment horizontal="center"/>
    </xf>
    <xf numFmtId="0" fontId="4" fillId="0" borderId="0" xfId="0" applyFont="1" applyBorder="1" applyAlignment="1">
      <alignment horizontal="left"/>
    </xf>
    <xf numFmtId="178" fontId="4" fillId="0" borderId="0" xfId="62" applyNumberFormat="1" applyFont="1" applyBorder="1" applyAlignment="1">
      <alignment horizontal="right"/>
    </xf>
    <xf numFmtId="178" fontId="4" fillId="0" borderId="0" xfId="62" applyNumberFormat="1" applyFont="1" applyBorder="1" applyAlignment="1">
      <alignment/>
    </xf>
    <xf numFmtId="178" fontId="5" fillId="0" borderId="0" xfId="62" applyNumberFormat="1" applyFont="1" applyBorder="1" applyAlignment="1">
      <alignment horizontal="right"/>
    </xf>
    <xf numFmtId="178" fontId="5" fillId="0" borderId="0" xfId="62" applyNumberFormat="1" applyFont="1" applyBorder="1" applyAlignment="1">
      <alignment/>
    </xf>
    <xf numFmtId="178" fontId="0" fillId="0" borderId="0" xfId="62" applyNumberFormat="1" applyFont="1" applyBorder="1" applyAlignment="1">
      <alignment/>
    </xf>
    <xf numFmtId="178" fontId="5" fillId="0" borderId="0" xfId="0" applyNumberFormat="1" applyFont="1" applyBorder="1" applyAlignment="1">
      <alignment/>
    </xf>
    <xf numFmtId="178" fontId="0" fillId="0" borderId="0" xfId="62" applyNumberFormat="1" applyFont="1" applyBorder="1" applyAlignment="1">
      <alignment/>
    </xf>
    <xf numFmtId="178" fontId="0" fillId="0" borderId="0" xfId="0" applyNumberFormat="1" applyBorder="1" applyAlignment="1">
      <alignment/>
    </xf>
    <xf numFmtId="178" fontId="0" fillId="0" borderId="0" xfId="0" applyNumberFormat="1" applyAlignment="1">
      <alignment/>
    </xf>
    <xf numFmtId="0" fontId="53" fillId="0" borderId="0" xfId="0" applyFont="1" applyBorder="1" applyAlignment="1">
      <alignment horizontal="center"/>
    </xf>
    <xf numFmtId="2" fontId="53" fillId="0" borderId="0" xfId="0" applyNumberFormat="1" applyFont="1" applyBorder="1" applyAlignment="1">
      <alignment/>
    </xf>
    <xf numFmtId="178" fontId="54" fillId="0" borderId="0" xfId="62" applyNumberFormat="1" applyFont="1" applyBorder="1" applyAlignment="1">
      <alignment/>
    </xf>
    <xf numFmtId="0" fontId="8" fillId="0" borderId="0" xfId="0" applyFont="1" applyBorder="1" applyAlignment="1">
      <alignment horizontal="center"/>
    </xf>
    <xf numFmtId="0" fontId="55" fillId="0" borderId="0" xfId="0" applyFont="1" applyBorder="1" applyAlignment="1">
      <alignment horizontal="left"/>
    </xf>
    <xf numFmtId="0" fontId="56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0" fillId="0" borderId="0" xfId="0" applyFont="1" applyAlignment="1">
      <alignment horizontal="center"/>
    </xf>
    <xf numFmtId="0" fontId="56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0" fillId="0" borderId="0" xfId="0" applyFont="1" applyAlignment="1">
      <alignment/>
    </xf>
    <xf numFmtId="0" fontId="4" fillId="0" borderId="0" xfId="0" applyFont="1" applyFill="1" applyBorder="1" applyAlignment="1">
      <alignment horizontal="left"/>
    </xf>
    <xf numFmtId="2" fontId="0" fillId="0" borderId="0" xfId="0" applyNumberFormat="1" applyAlignment="1">
      <alignment/>
    </xf>
    <xf numFmtId="178" fontId="3" fillId="0" borderId="0" xfId="0" applyNumberFormat="1" applyFont="1" applyAlignment="1">
      <alignment/>
    </xf>
    <xf numFmtId="178" fontId="0" fillId="0" borderId="0" xfId="0" applyNumberFormat="1" applyFont="1" applyAlignment="1">
      <alignment/>
    </xf>
    <xf numFmtId="2" fontId="57" fillId="0" borderId="0" xfId="0" applyNumberFormat="1" applyFont="1" applyBorder="1" applyAlignment="1">
      <alignment/>
    </xf>
    <xf numFmtId="0" fontId="57" fillId="0" borderId="0" xfId="0" applyFont="1" applyBorder="1" applyAlignment="1">
      <alignment horizontal="center"/>
    </xf>
    <xf numFmtId="178" fontId="57" fillId="0" borderId="0" xfId="62" applyNumberFormat="1" applyFont="1" applyBorder="1" applyAlignment="1">
      <alignment/>
    </xf>
    <xf numFmtId="178" fontId="57" fillId="0" borderId="0" xfId="62" applyNumberFormat="1" applyFont="1" applyBorder="1" applyAlignment="1">
      <alignment horizontal="right"/>
    </xf>
    <xf numFmtId="0" fontId="58" fillId="0" borderId="0" xfId="0" applyFont="1" applyAlignment="1">
      <alignment horizontal="center"/>
    </xf>
    <xf numFmtId="0" fontId="4" fillId="0" borderId="0" xfId="0" applyFont="1" applyBorder="1" applyAlignment="1">
      <alignment/>
    </xf>
    <xf numFmtId="0" fontId="0" fillId="0" borderId="0" xfId="0" applyFont="1" applyAlignment="1">
      <alignment/>
    </xf>
    <xf numFmtId="0" fontId="57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9" fillId="0" borderId="0" xfId="0" applyFont="1" applyAlignment="1">
      <alignment horizontal="center"/>
    </xf>
    <xf numFmtId="0" fontId="6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1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6"/>
  <sheetViews>
    <sheetView tabSelected="1" zoomScalePageLayoutView="0" workbookViewId="0" topLeftCell="A97">
      <selection activeCell="M62" sqref="M62"/>
    </sheetView>
  </sheetViews>
  <sheetFormatPr defaultColWidth="9.140625" defaultRowHeight="12.75"/>
  <cols>
    <col min="1" max="1" width="5.00390625" style="0" customWidth="1"/>
    <col min="2" max="2" width="9.140625" style="0" customWidth="1"/>
    <col min="6" max="6" width="17.7109375" style="0" customWidth="1"/>
    <col min="7" max="7" width="7.28125" style="0" customWidth="1"/>
    <col min="8" max="8" width="3.7109375" style="0" customWidth="1"/>
    <col min="9" max="9" width="11.8515625" style="0" customWidth="1"/>
    <col min="10" max="10" width="12.57421875" style="0" customWidth="1"/>
    <col min="11" max="11" width="12.7109375" style="0" customWidth="1"/>
    <col min="13" max="13" width="13.421875" style="0" customWidth="1"/>
    <col min="14" max="14" width="13.8515625" style="0" customWidth="1"/>
    <col min="15" max="15" width="13.7109375" style="0" customWidth="1"/>
  </cols>
  <sheetData>
    <row r="1" spans="1:11" ht="16.5" customHeight="1">
      <c r="A1" s="54" t="s">
        <v>98</v>
      </c>
      <c r="B1" s="54"/>
      <c r="C1" s="54"/>
      <c r="D1" s="54"/>
      <c r="E1" s="54"/>
      <c r="F1" s="54"/>
      <c r="G1" s="54"/>
      <c r="H1" s="54"/>
      <c r="I1" s="54"/>
      <c r="J1" s="54"/>
      <c r="K1" s="54"/>
    </row>
    <row r="2" spans="1:11" ht="14.25" customHeight="1">
      <c r="A2" s="55" t="s">
        <v>28</v>
      </c>
      <c r="B2" s="55"/>
      <c r="C2" s="55"/>
      <c r="D2" s="55"/>
      <c r="E2" s="55"/>
      <c r="F2" s="55"/>
      <c r="G2" s="55"/>
      <c r="H2" s="55"/>
      <c r="I2" s="55"/>
      <c r="J2" s="55"/>
      <c r="K2" s="55"/>
    </row>
    <row r="3" spans="1:11" ht="14.25" customHeight="1">
      <c r="A3" s="57" t="s">
        <v>0</v>
      </c>
      <c r="B3" s="57"/>
      <c r="C3" s="57"/>
      <c r="D3" s="57"/>
      <c r="E3" s="57"/>
      <c r="F3" s="57"/>
      <c r="G3" s="57"/>
      <c r="H3" s="57"/>
      <c r="I3" s="57"/>
      <c r="J3" s="57"/>
      <c r="K3" s="57"/>
    </row>
    <row r="4" spans="1:11" ht="12.75">
      <c r="A4" s="56"/>
      <c r="B4" s="56"/>
      <c r="C4" s="56"/>
      <c r="D4" s="56"/>
      <c r="E4" s="56"/>
      <c r="F4" s="56"/>
      <c r="G4" s="56"/>
      <c r="H4" s="56"/>
      <c r="I4" s="56"/>
      <c r="J4" s="56"/>
      <c r="K4" s="56"/>
    </row>
    <row r="5" spans="1:11" ht="12.75">
      <c r="A5" s="59" t="s">
        <v>1</v>
      </c>
      <c r="B5" s="59"/>
      <c r="C5" s="59"/>
      <c r="D5" s="59"/>
      <c r="E5" s="59"/>
      <c r="F5" s="59"/>
      <c r="G5" s="59"/>
      <c r="H5" s="59"/>
      <c r="I5" s="59"/>
      <c r="J5" s="59"/>
      <c r="K5" s="59"/>
    </row>
    <row r="6" spans="1:11" ht="12.75">
      <c r="A6" s="56"/>
      <c r="B6" s="56"/>
      <c r="C6" s="56"/>
      <c r="D6" s="56"/>
      <c r="E6" s="56"/>
      <c r="F6" s="56"/>
      <c r="G6" s="56"/>
      <c r="H6" s="56"/>
      <c r="I6" s="56"/>
      <c r="J6" s="56"/>
      <c r="K6" s="56"/>
    </row>
    <row r="7" spans="1:13" ht="12.75">
      <c r="A7" s="56" t="s">
        <v>27</v>
      </c>
      <c r="B7" s="56"/>
      <c r="C7" s="56"/>
      <c r="D7" s="56"/>
      <c r="E7" s="56"/>
      <c r="F7" s="56"/>
      <c r="G7" s="56"/>
      <c r="H7" s="56"/>
      <c r="I7" s="56"/>
      <c r="J7" s="56"/>
      <c r="K7" s="56"/>
      <c r="M7" s="11"/>
    </row>
    <row r="8" spans="1:11" ht="12.75">
      <c r="A8" s="60" t="s">
        <v>97</v>
      </c>
      <c r="B8" s="56"/>
      <c r="C8" s="56"/>
      <c r="D8" s="56"/>
      <c r="E8" s="56"/>
      <c r="F8" s="56"/>
      <c r="G8" s="56"/>
      <c r="H8" s="56"/>
      <c r="I8" s="56"/>
      <c r="J8" s="56"/>
      <c r="K8" s="56"/>
    </row>
    <row r="9" spans="1:11" ht="12.75">
      <c r="A9" s="56"/>
      <c r="B9" s="56"/>
      <c r="C9" s="56"/>
      <c r="D9" s="56"/>
      <c r="E9" s="56"/>
      <c r="F9" s="56"/>
      <c r="G9" s="56"/>
      <c r="H9" s="56"/>
      <c r="I9" s="56"/>
      <c r="J9" s="56"/>
      <c r="K9" s="56"/>
    </row>
    <row r="10" spans="1:12" ht="12.75">
      <c r="A10" s="8" t="s">
        <v>2</v>
      </c>
      <c r="B10" s="58" t="s">
        <v>3</v>
      </c>
      <c r="C10" s="58"/>
      <c r="D10" s="58"/>
      <c r="E10" s="58"/>
      <c r="F10" s="58"/>
      <c r="G10" s="9" t="s">
        <v>7</v>
      </c>
      <c r="H10" s="9" t="s">
        <v>10</v>
      </c>
      <c r="I10" s="9" t="s">
        <v>8</v>
      </c>
      <c r="J10" s="9" t="s">
        <v>19</v>
      </c>
      <c r="K10" s="9" t="s">
        <v>9</v>
      </c>
      <c r="L10" s="2"/>
    </row>
    <row r="11" spans="1:12" ht="12.75">
      <c r="A11" s="6"/>
      <c r="B11" s="50"/>
      <c r="C11" s="50"/>
      <c r="D11" s="50"/>
      <c r="E11" s="50"/>
      <c r="F11" s="50"/>
      <c r="G11" s="10"/>
      <c r="H11" s="6"/>
      <c r="I11" s="10"/>
      <c r="J11" s="10"/>
      <c r="K11" s="10"/>
      <c r="L11" s="2"/>
    </row>
    <row r="12" spans="1:12" ht="12.75">
      <c r="A12" s="6" t="s">
        <v>4</v>
      </c>
      <c r="B12" s="52" t="s">
        <v>25</v>
      </c>
      <c r="C12" s="52"/>
      <c r="D12" s="52"/>
      <c r="E12" s="52"/>
      <c r="F12" s="52"/>
      <c r="G12" s="2"/>
      <c r="H12" s="1"/>
      <c r="I12" s="2"/>
      <c r="J12" s="2"/>
      <c r="K12" s="2"/>
      <c r="L12" s="2"/>
    </row>
    <row r="13" spans="1:15" ht="12.75">
      <c r="A13" s="4" t="s">
        <v>5</v>
      </c>
      <c r="B13" s="51" t="s">
        <v>29</v>
      </c>
      <c r="C13" s="51"/>
      <c r="D13" s="51"/>
      <c r="E13" s="51"/>
      <c r="F13" s="51"/>
      <c r="G13" s="3">
        <v>2.5</v>
      </c>
      <c r="H13" s="13" t="s">
        <v>23</v>
      </c>
      <c r="I13" s="17">
        <v>431.43</v>
      </c>
      <c r="J13" s="18">
        <v>0</v>
      </c>
      <c r="K13" s="18"/>
      <c r="L13" s="2"/>
      <c r="M13" s="11"/>
      <c r="N13" s="11"/>
      <c r="O13" s="5"/>
    </row>
    <row r="14" spans="1:15" ht="12.75">
      <c r="A14" s="4"/>
      <c r="B14" s="16"/>
      <c r="C14" s="16"/>
      <c r="D14" s="16"/>
      <c r="E14" s="16"/>
      <c r="F14" s="16"/>
      <c r="G14" s="3"/>
      <c r="H14" s="13"/>
      <c r="I14" s="19">
        <f>G13*I13</f>
        <v>1078.575</v>
      </c>
      <c r="J14" s="20">
        <v>0</v>
      </c>
      <c r="K14" s="20">
        <f>I14+J14</f>
        <v>1078.575</v>
      </c>
      <c r="L14" s="2"/>
      <c r="M14" s="11"/>
      <c r="N14" s="11"/>
      <c r="O14" s="5"/>
    </row>
    <row r="15" spans="1:12" ht="12.75">
      <c r="A15" s="4" t="s">
        <v>6</v>
      </c>
      <c r="B15" s="51" t="s">
        <v>30</v>
      </c>
      <c r="C15" s="51"/>
      <c r="D15" s="51"/>
      <c r="E15" s="51"/>
      <c r="F15" s="51"/>
      <c r="G15" s="3">
        <v>6</v>
      </c>
      <c r="H15" s="4" t="s">
        <v>23</v>
      </c>
      <c r="I15" s="17">
        <v>98</v>
      </c>
      <c r="J15" s="18">
        <v>55</v>
      </c>
      <c r="K15" s="18"/>
      <c r="L15" s="2"/>
    </row>
    <row r="16" spans="1:12" ht="12.75">
      <c r="A16" s="4"/>
      <c r="B16" s="16"/>
      <c r="C16" s="16"/>
      <c r="D16" s="16"/>
      <c r="E16" s="16"/>
      <c r="F16" s="16"/>
      <c r="G16" s="3"/>
      <c r="H16" s="4"/>
      <c r="I16" s="19">
        <f>G15*I15</f>
        <v>588</v>
      </c>
      <c r="J16" s="20">
        <f>G15*J15</f>
        <v>330</v>
      </c>
      <c r="K16" s="20">
        <f>I16+J16</f>
        <v>918</v>
      </c>
      <c r="L16" s="2"/>
    </row>
    <row r="17" spans="1:12" ht="12.75">
      <c r="A17" s="4"/>
      <c r="B17" s="51"/>
      <c r="C17" s="51"/>
      <c r="D17" s="51"/>
      <c r="E17" s="51"/>
      <c r="F17" s="51"/>
      <c r="G17" s="3"/>
      <c r="H17" s="4"/>
      <c r="I17" s="17"/>
      <c r="J17" s="18"/>
      <c r="K17" s="18"/>
      <c r="L17" s="2"/>
    </row>
    <row r="18" spans="1:12" ht="12.75">
      <c r="A18" s="26"/>
      <c r="B18" s="48" t="s">
        <v>106</v>
      </c>
      <c r="C18" s="48"/>
      <c r="D18" s="48"/>
      <c r="E18" s="48"/>
      <c r="F18" s="48"/>
      <c r="G18" s="41"/>
      <c r="H18" s="42"/>
      <c r="I18" s="44">
        <f>I14+I16</f>
        <v>1666.575</v>
      </c>
      <c r="J18" s="43">
        <f>J16</f>
        <v>330</v>
      </c>
      <c r="K18" s="43">
        <f>K14+K16</f>
        <v>1996.575</v>
      </c>
      <c r="L18" s="2"/>
    </row>
    <row r="19" spans="1:12" ht="12.75">
      <c r="A19" s="4"/>
      <c r="B19" s="49"/>
      <c r="C19" s="49"/>
      <c r="D19" s="49"/>
      <c r="E19" s="49"/>
      <c r="F19" s="49"/>
      <c r="G19" s="3"/>
      <c r="H19" s="4"/>
      <c r="I19" s="18"/>
      <c r="J19" s="18"/>
      <c r="K19" s="18"/>
      <c r="L19" s="2"/>
    </row>
    <row r="20" spans="1:12" ht="12.75">
      <c r="A20" s="6" t="s">
        <v>12</v>
      </c>
      <c r="B20" s="52" t="s">
        <v>22</v>
      </c>
      <c r="C20" s="52"/>
      <c r="D20" s="52"/>
      <c r="E20" s="52"/>
      <c r="F20" s="52"/>
      <c r="G20" s="12"/>
      <c r="H20" s="12"/>
      <c r="I20" s="21"/>
      <c r="J20" s="21"/>
      <c r="K20" s="21"/>
      <c r="L20" s="12"/>
    </row>
    <row r="21" spans="1:12" ht="12.75">
      <c r="A21" s="4" t="s">
        <v>11</v>
      </c>
      <c r="B21" s="51" t="s">
        <v>31</v>
      </c>
      <c r="C21" s="51"/>
      <c r="D21" s="51"/>
      <c r="E21" s="51"/>
      <c r="F21" s="51"/>
      <c r="G21" s="3">
        <v>20.64</v>
      </c>
      <c r="H21" s="4" t="s">
        <v>24</v>
      </c>
      <c r="I21" s="18">
        <v>0</v>
      </c>
      <c r="J21" s="18">
        <v>6.56</v>
      </c>
      <c r="K21" s="18"/>
      <c r="L21" s="2"/>
    </row>
    <row r="22" spans="1:12" ht="12.75">
      <c r="A22" s="4"/>
      <c r="B22" s="16"/>
      <c r="C22" s="16"/>
      <c r="D22" s="16"/>
      <c r="E22" s="16"/>
      <c r="F22" s="16"/>
      <c r="G22" s="3"/>
      <c r="H22" s="4"/>
      <c r="I22" s="20">
        <f>G21*I21</f>
        <v>0</v>
      </c>
      <c r="J22" s="20">
        <f>G21*J21</f>
        <v>135.3984</v>
      </c>
      <c r="K22" s="20">
        <f>J22+I22</f>
        <v>135.3984</v>
      </c>
      <c r="L22" s="2"/>
    </row>
    <row r="23" spans="1:12" ht="12.75">
      <c r="A23" s="4" t="s">
        <v>13</v>
      </c>
      <c r="B23" s="51" t="s">
        <v>32</v>
      </c>
      <c r="C23" s="51"/>
      <c r="D23" s="51"/>
      <c r="E23" s="51"/>
      <c r="F23" s="51"/>
      <c r="G23" s="3">
        <v>10.32</v>
      </c>
      <c r="H23" s="4" t="s">
        <v>24</v>
      </c>
      <c r="I23" s="18">
        <v>920.65</v>
      </c>
      <c r="J23" s="18">
        <v>600</v>
      </c>
      <c r="K23" s="18"/>
      <c r="L23" s="2"/>
    </row>
    <row r="24" spans="1:12" ht="12.75">
      <c r="A24" s="4"/>
      <c r="B24" s="16"/>
      <c r="C24" s="16"/>
      <c r="D24" s="16"/>
      <c r="E24" s="16"/>
      <c r="F24" s="16"/>
      <c r="G24" s="3"/>
      <c r="H24" s="4"/>
      <c r="I24" s="20">
        <f>G23*I23</f>
        <v>9501.108</v>
      </c>
      <c r="J24" s="20">
        <f>G23*J23</f>
        <v>6192</v>
      </c>
      <c r="K24" s="20">
        <f>I24+J24</f>
        <v>15693.108</v>
      </c>
      <c r="L24" s="2"/>
    </row>
    <row r="25" spans="1:12" ht="12.75">
      <c r="A25" s="4" t="s">
        <v>35</v>
      </c>
      <c r="B25" s="16" t="s">
        <v>50</v>
      </c>
      <c r="C25" s="16"/>
      <c r="D25" s="16"/>
      <c r="E25" s="16"/>
      <c r="F25" s="16"/>
      <c r="G25" s="3">
        <v>25.8</v>
      </c>
      <c r="H25" s="4" t="s">
        <v>23</v>
      </c>
      <c r="I25" s="18">
        <v>23.05</v>
      </c>
      <c r="J25" s="18">
        <v>12.41</v>
      </c>
      <c r="K25" s="20"/>
      <c r="L25" s="2"/>
    </row>
    <row r="26" spans="1:12" ht="12.75">
      <c r="A26" s="4"/>
      <c r="B26" s="16" t="s">
        <v>51</v>
      </c>
      <c r="C26" s="16"/>
      <c r="D26" s="16"/>
      <c r="E26" s="16"/>
      <c r="F26" s="16"/>
      <c r="G26" s="3"/>
      <c r="H26" s="4"/>
      <c r="I26" s="20">
        <f>G25*I25</f>
        <v>594.69</v>
      </c>
      <c r="J26" s="20">
        <f>G25*J25</f>
        <v>320.178</v>
      </c>
      <c r="K26" s="20">
        <f>I26+J26</f>
        <v>914.868</v>
      </c>
      <c r="L26" s="2"/>
    </row>
    <row r="27" spans="1:12" ht="12.75">
      <c r="A27" s="4" t="s">
        <v>96</v>
      </c>
      <c r="B27" s="16" t="s">
        <v>49</v>
      </c>
      <c r="C27" s="16"/>
      <c r="D27" s="16"/>
      <c r="E27" s="16"/>
      <c r="F27" s="16"/>
      <c r="G27" s="3">
        <v>10.32</v>
      </c>
      <c r="H27" s="4" t="s">
        <v>24</v>
      </c>
      <c r="I27" s="18">
        <v>0</v>
      </c>
      <c r="J27" s="18">
        <v>10.76</v>
      </c>
      <c r="K27" s="20"/>
      <c r="L27" s="2"/>
    </row>
    <row r="28" spans="1:12" ht="12.75">
      <c r="A28" s="4"/>
      <c r="B28" s="16"/>
      <c r="C28" s="16"/>
      <c r="D28" s="16"/>
      <c r="E28" s="16"/>
      <c r="F28" s="16"/>
      <c r="G28" s="3"/>
      <c r="H28" s="4"/>
      <c r="I28" s="20">
        <f>G27*I27</f>
        <v>0</v>
      </c>
      <c r="J28" s="20">
        <f>G27*J27</f>
        <v>111.0432</v>
      </c>
      <c r="K28" s="20">
        <f>I28+J28</f>
        <v>111.0432</v>
      </c>
      <c r="L28" s="2"/>
    </row>
    <row r="29" spans="1:12" ht="12.75">
      <c r="A29" s="4"/>
      <c r="B29" s="16"/>
      <c r="C29" s="16"/>
      <c r="D29" s="16"/>
      <c r="E29" s="16"/>
      <c r="F29" s="16"/>
      <c r="G29" s="3"/>
      <c r="H29" s="4"/>
      <c r="I29" s="20"/>
      <c r="J29" s="20"/>
      <c r="K29" s="20"/>
      <c r="L29" s="2"/>
    </row>
    <row r="30" spans="1:14" ht="12.75">
      <c r="A30" s="26"/>
      <c r="B30" s="48" t="s">
        <v>105</v>
      </c>
      <c r="C30" s="48"/>
      <c r="D30" s="48"/>
      <c r="E30" s="48"/>
      <c r="F30" s="48"/>
      <c r="G30" s="41"/>
      <c r="H30" s="42"/>
      <c r="I30" s="43">
        <f>I22+I24+I26+I28</f>
        <v>10095.798</v>
      </c>
      <c r="J30" s="43">
        <f>J22+J24+J26+J28</f>
        <v>6758.6196</v>
      </c>
      <c r="K30" s="43">
        <f>K22+K24+K26+K28</f>
        <v>16854.4176</v>
      </c>
      <c r="L30" s="2"/>
      <c r="N30" s="7"/>
    </row>
    <row r="31" spans="1:14" ht="12.75">
      <c r="A31" s="4"/>
      <c r="B31" s="50"/>
      <c r="C31" s="50"/>
      <c r="D31" s="50"/>
      <c r="E31" s="50"/>
      <c r="F31" s="50"/>
      <c r="G31" s="3"/>
      <c r="H31" s="4"/>
      <c r="I31" s="20"/>
      <c r="J31" s="20"/>
      <c r="K31" s="22"/>
      <c r="L31" s="2"/>
      <c r="N31" s="7"/>
    </row>
    <row r="32" spans="1:14" ht="12.75">
      <c r="A32" s="6" t="s">
        <v>14</v>
      </c>
      <c r="B32" s="52" t="s">
        <v>21</v>
      </c>
      <c r="C32" s="52"/>
      <c r="D32" s="52"/>
      <c r="E32" s="52"/>
      <c r="F32" s="52"/>
      <c r="G32" s="2"/>
      <c r="H32" s="1"/>
      <c r="I32" s="23"/>
      <c r="J32" s="23"/>
      <c r="K32" s="24"/>
      <c r="L32" s="2"/>
      <c r="N32" s="7"/>
    </row>
    <row r="33" spans="1:14" ht="12.75">
      <c r="A33" s="4" t="s">
        <v>15</v>
      </c>
      <c r="B33" s="51" t="s">
        <v>33</v>
      </c>
      <c r="C33" s="51"/>
      <c r="D33" s="51"/>
      <c r="E33" s="51"/>
      <c r="F33" s="51"/>
      <c r="G33" s="3">
        <v>5.28</v>
      </c>
      <c r="H33" s="4" t="s">
        <v>24</v>
      </c>
      <c r="I33" s="18">
        <v>1313.19</v>
      </c>
      <c r="J33" s="18">
        <v>600</v>
      </c>
      <c r="K33" s="18"/>
      <c r="L33" s="2"/>
      <c r="N33" s="7"/>
    </row>
    <row r="34" spans="1:14" ht="12.75">
      <c r="A34" s="4"/>
      <c r="B34" s="16"/>
      <c r="C34" s="16"/>
      <c r="D34" s="16"/>
      <c r="E34" s="16"/>
      <c r="F34" s="16"/>
      <c r="G34" s="3"/>
      <c r="H34" s="4"/>
      <c r="I34" s="20">
        <f>G33*I33</f>
        <v>6933.6432</v>
      </c>
      <c r="J34" s="20">
        <f>G33*J33</f>
        <v>3168</v>
      </c>
      <c r="K34" s="20">
        <f>I34+J34</f>
        <v>10101.6432</v>
      </c>
      <c r="L34" s="2"/>
      <c r="N34" s="7"/>
    </row>
    <row r="35" spans="1:14" ht="12.75">
      <c r="A35" s="4"/>
      <c r="B35" s="16"/>
      <c r="C35" s="16"/>
      <c r="D35" s="16"/>
      <c r="E35" s="16"/>
      <c r="F35" s="16"/>
      <c r="G35" s="3"/>
      <c r="H35" s="4"/>
      <c r="I35" s="18"/>
      <c r="J35" s="18"/>
      <c r="K35" s="18"/>
      <c r="L35" s="2"/>
      <c r="N35" s="7"/>
    </row>
    <row r="36" spans="1:14" ht="12.75">
      <c r="A36" s="26"/>
      <c r="B36" s="48" t="s">
        <v>104</v>
      </c>
      <c r="C36" s="48"/>
      <c r="D36" s="48"/>
      <c r="E36" s="48"/>
      <c r="F36" s="48"/>
      <c r="G36" s="41"/>
      <c r="H36" s="42"/>
      <c r="I36" s="43">
        <f>I34</f>
        <v>6933.6432</v>
      </c>
      <c r="J36" s="43">
        <f>J34</f>
        <v>3168</v>
      </c>
      <c r="K36" s="43">
        <f>SUM(K33:K34)</f>
        <v>10101.6432</v>
      </c>
      <c r="L36" s="2"/>
      <c r="N36" s="7"/>
    </row>
    <row r="37" spans="1:14" ht="12.75">
      <c r="A37" s="4"/>
      <c r="B37" s="50"/>
      <c r="C37" s="50"/>
      <c r="D37" s="50"/>
      <c r="E37" s="50"/>
      <c r="F37" s="50"/>
      <c r="G37" s="3"/>
      <c r="H37" s="4"/>
      <c r="I37" s="20"/>
      <c r="J37" s="20"/>
      <c r="K37" s="20"/>
      <c r="L37" s="2"/>
      <c r="N37" s="7"/>
    </row>
    <row r="38" spans="1:14" ht="12.75">
      <c r="A38" s="6" t="s">
        <v>16</v>
      </c>
      <c r="B38" s="52" t="s">
        <v>26</v>
      </c>
      <c r="C38" s="52"/>
      <c r="D38" s="52"/>
      <c r="E38" s="52"/>
      <c r="F38" s="52"/>
      <c r="G38" s="2"/>
      <c r="H38" s="1"/>
      <c r="I38" s="21"/>
      <c r="J38" s="21"/>
      <c r="K38" s="21"/>
      <c r="L38" s="12"/>
      <c r="N38" s="7"/>
    </row>
    <row r="39" spans="1:14" ht="12.75">
      <c r="A39" s="4" t="s">
        <v>17</v>
      </c>
      <c r="B39" s="51" t="s">
        <v>34</v>
      </c>
      <c r="C39" s="51"/>
      <c r="D39" s="51"/>
      <c r="E39" s="51"/>
      <c r="F39" s="51"/>
      <c r="G39" s="3">
        <v>367.23</v>
      </c>
      <c r="H39" s="4" t="s">
        <v>23</v>
      </c>
      <c r="I39" s="18">
        <v>38.98</v>
      </c>
      <c r="J39" s="18">
        <v>17.1</v>
      </c>
      <c r="K39" s="18"/>
      <c r="L39" s="2"/>
      <c r="N39" s="7"/>
    </row>
    <row r="40" spans="1:14" ht="12.75">
      <c r="A40" s="4"/>
      <c r="B40" s="16"/>
      <c r="C40" s="16"/>
      <c r="D40" s="16"/>
      <c r="E40" s="16"/>
      <c r="F40" s="16"/>
      <c r="G40" s="3"/>
      <c r="H40" s="4"/>
      <c r="I40" s="20">
        <f>G39*I39</f>
        <v>14314.625399999999</v>
      </c>
      <c r="J40" s="20">
        <f>G39*J39</f>
        <v>6279.633000000001</v>
      </c>
      <c r="K40" s="20">
        <f>I40+J40</f>
        <v>20594.2584</v>
      </c>
      <c r="L40" s="2"/>
      <c r="N40" s="7"/>
    </row>
    <row r="41" spans="1:14" ht="12.75">
      <c r="A41" s="4" t="s">
        <v>18</v>
      </c>
      <c r="B41" s="51" t="s">
        <v>85</v>
      </c>
      <c r="C41" s="51"/>
      <c r="D41" s="51"/>
      <c r="E41" s="51"/>
      <c r="F41" s="51"/>
      <c r="G41" s="3">
        <v>734.46</v>
      </c>
      <c r="H41" s="4" t="s">
        <v>23</v>
      </c>
      <c r="I41" s="18">
        <v>2.51</v>
      </c>
      <c r="J41" s="18">
        <v>5.87</v>
      </c>
      <c r="K41" s="18"/>
      <c r="L41" s="2"/>
      <c r="N41" s="7"/>
    </row>
    <row r="42" spans="1:14" ht="12.75">
      <c r="A42" s="4"/>
      <c r="B42" s="49"/>
      <c r="C42" s="49"/>
      <c r="D42" s="49"/>
      <c r="E42" s="49"/>
      <c r="F42" s="49"/>
      <c r="G42" s="3"/>
      <c r="H42" s="4"/>
      <c r="I42" s="20">
        <f>G41*I41</f>
        <v>1843.4946</v>
      </c>
      <c r="J42" s="20">
        <f>G41*J41</f>
        <v>4311.2802</v>
      </c>
      <c r="K42" s="20">
        <f>I42+J42</f>
        <v>6154.7748</v>
      </c>
      <c r="L42" s="2"/>
      <c r="N42" s="7"/>
    </row>
    <row r="43" spans="1:14" ht="12.75">
      <c r="A43" s="4" t="s">
        <v>83</v>
      </c>
      <c r="B43" s="51" t="s">
        <v>84</v>
      </c>
      <c r="C43" s="51"/>
      <c r="D43" s="51"/>
      <c r="E43" s="51"/>
      <c r="F43" s="51"/>
      <c r="G43" s="3">
        <v>560</v>
      </c>
      <c r="H43" s="4" t="s">
        <v>63</v>
      </c>
      <c r="I43" s="18">
        <v>2.5</v>
      </c>
      <c r="J43" s="18">
        <v>1.2</v>
      </c>
      <c r="K43" s="20"/>
      <c r="L43" s="2"/>
      <c r="N43" s="7"/>
    </row>
    <row r="44" spans="1:14" ht="12.75">
      <c r="A44" s="4"/>
      <c r="B44" s="16"/>
      <c r="C44" s="16"/>
      <c r="D44" s="16"/>
      <c r="E44" s="16"/>
      <c r="F44" s="16"/>
      <c r="G44" s="3"/>
      <c r="H44" s="4"/>
      <c r="I44" s="20">
        <f>G43*I43</f>
        <v>1400</v>
      </c>
      <c r="J44" s="20">
        <f>G43*J43</f>
        <v>672</v>
      </c>
      <c r="K44" s="20">
        <f>I44+J44</f>
        <v>2072</v>
      </c>
      <c r="L44" s="2"/>
      <c r="N44" s="7"/>
    </row>
    <row r="45" spans="1:14" ht="12.75">
      <c r="A45" s="4"/>
      <c r="B45" s="16"/>
      <c r="C45" s="16"/>
      <c r="D45" s="16"/>
      <c r="E45" s="16"/>
      <c r="F45" s="16"/>
      <c r="G45" s="3"/>
      <c r="H45" s="4"/>
      <c r="I45" s="20"/>
      <c r="J45" s="20"/>
      <c r="K45" s="20"/>
      <c r="L45" s="2"/>
      <c r="N45" s="7"/>
    </row>
    <row r="46" spans="1:12" ht="12.75">
      <c r="A46" s="26"/>
      <c r="B46" s="48" t="s">
        <v>103</v>
      </c>
      <c r="C46" s="48"/>
      <c r="D46" s="48"/>
      <c r="E46" s="48"/>
      <c r="F46" s="48"/>
      <c r="G46" s="41"/>
      <c r="H46" s="42"/>
      <c r="I46" s="43">
        <f>I40+I42+I44</f>
        <v>17558.12</v>
      </c>
      <c r="J46" s="43">
        <f>J40+J42+J44</f>
        <v>11262.9132</v>
      </c>
      <c r="K46" s="43">
        <f>K40+K42+K44</f>
        <v>28821.033199999998</v>
      </c>
      <c r="L46" s="2"/>
    </row>
    <row r="47" spans="1:12" ht="12.75">
      <c r="A47" s="4"/>
      <c r="B47" s="50"/>
      <c r="C47" s="50"/>
      <c r="D47" s="50"/>
      <c r="E47" s="50"/>
      <c r="F47" s="50"/>
      <c r="G47" s="3"/>
      <c r="H47" s="4"/>
      <c r="I47" s="14"/>
      <c r="J47" s="14"/>
      <c r="K47" s="14"/>
      <c r="L47" s="2"/>
    </row>
    <row r="48" spans="1:12" ht="12.75">
      <c r="A48" s="6" t="s">
        <v>36</v>
      </c>
      <c r="B48" s="29" t="s">
        <v>37</v>
      </c>
      <c r="C48" s="6"/>
      <c r="D48" s="6"/>
      <c r="E48" s="6"/>
      <c r="F48" s="6"/>
      <c r="G48" s="3"/>
      <c r="H48" s="4"/>
      <c r="I48" s="14"/>
      <c r="J48" s="14"/>
      <c r="K48" s="14"/>
      <c r="L48" s="2"/>
    </row>
    <row r="49" spans="1:12" ht="12.75">
      <c r="A49" s="4" t="s">
        <v>38</v>
      </c>
      <c r="B49" s="51" t="s">
        <v>39</v>
      </c>
      <c r="C49" s="51"/>
      <c r="D49" s="51"/>
      <c r="E49" s="51"/>
      <c r="F49" s="51"/>
      <c r="G49" s="3">
        <v>27.69</v>
      </c>
      <c r="H49" s="4" t="s">
        <v>24</v>
      </c>
      <c r="I49" s="18">
        <v>0</v>
      </c>
      <c r="J49" s="18">
        <v>6.56</v>
      </c>
      <c r="K49" s="14"/>
      <c r="L49" s="2"/>
    </row>
    <row r="50" spans="1:12" ht="12.75">
      <c r="A50" s="4"/>
      <c r="B50" s="6"/>
      <c r="C50" s="6"/>
      <c r="D50" s="6"/>
      <c r="E50" s="6"/>
      <c r="F50" s="6"/>
      <c r="G50" s="3"/>
      <c r="H50" s="4"/>
      <c r="I50" s="20">
        <f>G49*I49</f>
        <v>0</v>
      </c>
      <c r="J50" s="20">
        <f>G49*J49</f>
        <v>181.6464</v>
      </c>
      <c r="K50" s="20">
        <f>I50+J50</f>
        <v>181.6464</v>
      </c>
      <c r="L50" s="2"/>
    </row>
    <row r="51" spans="1:12" ht="12.75">
      <c r="A51" s="4" t="s">
        <v>40</v>
      </c>
      <c r="B51" s="51" t="s">
        <v>41</v>
      </c>
      <c r="C51" s="51"/>
      <c r="D51" s="51"/>
      <c r="E51" s="51"/>
      <c r="F51" s="51"/>
      <c r="G51" s="3">
        <v>148.29</v>
      </c>
      <c r="H51" s="4" t="s">
        <v>42</v>
      </c>
      <c r="I51" s="18">
        <v>27.97</v>
      </c>
      <c r="J51" s="18">
        <v>12</v>
      </c>
      <c r="K51" s="20"/>
      <c r="L51" s="2"/>
    </row>
    <row r="52" spans="1:12" ht="12.75">
      <c r="A52" s="4"/>
      <c r="B52" s="16"/>
      <c r="C52" s="16"/>
      <c r="D52" s="16"/>
      <c r="E52" s="16"/>
      <c r="F52" s="16"/>
      <c r="G52" s="3"/>
      <c r="H52" s="4"/>
      <c r="I52" s="20">
        <f>G51*I51</f>
        <v>4147.6713</v>
      </c>
      <c r="J52" s="20">
        <f>G51*J51</f>
        <v>1779.48</v>
      </c>
      <c r="K52" s="20">
        <f>I52+J52</f>
        <v>5927.1512999999995</v>
      </c>
      <c r="L52" s="2"/>
    </row>
    <row r="53" spans="1:12" ht="12.75">
      <c r="A53" s="4" t="s">
        <v>43</v>
      </c>
      <c r="B53" s="16" t="s">
        <v>44</v>
      </c>
      <c r="C53" s="16"/>
      <c r="D53" s="16"/>
      <c r="E53" s="16"/>
      <c r="F53" s="16"/>
      <c r="G53" s="3">
        <v>11</v>
      </c>
      <c r="H53" s="4" t="s">
        <v>45</v>
      </c>
      <c r="I53" s="18">
        <v>744.32</v>
      </c>
      <c r="J53" s="18">
        <v>261.85</v>
      </c>
      <c r="K53" s="14"/>
      <c r="L53" s="2"/>
    </row>
    <row r="54" spans="1:12" ht="12.75">
      <c r="A54" s="4"/>
      <c r="B54" s="16"/>
      <c r="C54" s="16"/>
      <c r="D54" s="16"/>
      <c r="E54" s="16"/>
      <c r="F54" s="16"/>
      <c r="G54" s="3"/>
      <c r="H54" s="4"/>
      <c r="I54" s="20">
        <f>G53*I53</f>
        <v>8187.52</v>
      </c>
      <c r="J54" s="20">
        <f>G53*J53</f>
        <v>2880.3500000000004</v>
      </c>
      <c r="K54" s="20">
        <f>I54+J54</f>
        <v>11067.87</v>
      </c>
      <c r="L54" s="24"/>
    </row>
    <row r="55" spans="1:12" ht="12.75">
      <c r="A55" s="4" t="s">
        <v>46</v>
      </c>
      <c r="B55" s="16" t="s">
        <v>47</v>
      </c>
      <c r="C55" s="16"/>
      <c r="D55" s="16"/>
      <c r="E55" s="16"/>
      <c r="F55" s="16"/>
      <c r="G55" s="3">
        <v>16.61</v>
      </c>
      <c r="H55" s="4" t="s">
        <v>24</v>
      </c>
      <c r="I55" s="18">
        <v>59.7</v>
      </c>
      <c r="J55" s="18">
        <v>25.58</v>
      </c>
      <c r="K55" s="20"/>
      <c r="L55" s="24"/>
    </row>
    <row r="56" spans="1:12" ht="12.75">
      <c r="A56" s="4"/>
      <c r="B56" s="16"/>
      <c r="C56" s="16"/>
      <c r="D56" s="16"/>
      <c r="E56" s="16"/>
      <c r="F56" s="16"/>
      <c r="G56" s="3"/>
      <c r="H56" s="4"/>
      <c r="I56" s="20">
        <f>G55*I55</f>
        <v>991.617</v>
      </c>
      <c r="J56" s="20">
        <f>G55*J55</f>
        <v>424.88379999999995</v>
      </c>
      <c r="K56" s="20">
        <f>I56+J56</f>
        <v>1416.5007999999998</v>
      </c>
      <c r="L56" s="24"/>
    </row>
    <row r="57" spans="1:12" ht="12.75">
      <c r="A57" s="4" t="s">
        <v>48</v>
      </c>
      <c r="B57" s="16" t="s">
        <v>49</v>
      </c>
      <c r="C57" s="16"/>
      <c r="D57" s="16"/>
      <c r="E57" s="16"/>
      <c r="F57" s="16"/>
      <c r="G57" s="3">
        <v>20</v>
      </c>
      <c r="H57" s="4" t="s">
        <v>24</v>
      </c>
      <c r="I57" s="18">
        <v>0</v>
      </c>
      <c r="J57" s="18">
        <v>10.76</v>
      </c>
      <c r="K57" s="20"/>
      <c r="L57" s="24"/>
    </row>
    <row r="58" spans="1:12" ht="12.75">
      <c r="A58" s="4"/>
      <c r="B58" s="16"/>
      <c r="C58" s="16"/>
      <c r="D58" s="16"/>
      <c r="E58" s="16"/>
      <c r="F58" s="16"/>
      <c r="G58" s="3"/>
      <c r="H58" s="4"/>
      <c r="I58" s="20">
        <f>G57*I57</f>
        <v>0</v>
      </c>
      <c r="J58" s="20">
        <f>G57*J57</f>
        <v>215.2</v>
      </c>
      <c r="K58" s="20">
        <f>I58+J58</f>
        <v>215.2</v>
      </c>
      <c r="L58" s="24"/>
    </row>
    <row r="59" spans="1:12" ht="12.75">
      <c r="A59" s="4" t="s">
        <v>108</v>
      </c>
      <c r="B59" s="16" t="s">
        <v>109</v>
      </c>
      <c r="C59" s="16"/>
      <c r="D59" s="16"/>
      <c r="E59" s="16"/>
      <c r="F59" s="16"/>
      <c r="G59" s="3">
        <v>14</v>
      </c>
      <c r="H59" s="4" t="s">
        <v>42</v>
      </c>
      <c r="I59" s="18">
        <v>23.4</v>
      </c>
      <c r="J59" s="18">
        <v>10</v>
      </c>
      <c r="K59" s="20"/>
      <c r="L59" s="24"/>
    </row>
    <row r="60" spans="1:12" ht="12.75">
      <c r="A60" s="4"/>
      <c r="B60" s="16"/>
      <c r="C60" s="16"/>
      <c r="D60" s="16"/>
      <c r="E60" s="16"/>
      <c r="F60" s="16"/>
      <c r="G60" s="3"/>
      <c r="H60" s="4"/>
      <c r="I60" s="20">
        <f>G59*I59</f>
        <v>327.59999999999997</v>
      </c>
      <c r="J60" s="20">
        <f>G59*J59</f>
        <v>140</v>
      </c>
      <c r="K60" s="20">
        <f>I60+J60</f>
        <v>467.59999999999997</v>
      </c>
      <c r="L60" s="24"/>
    </row>
    <row r="61" spans="1:12" ht="12.75">
      <c r="A61" s="4"/>
      <c r="B61" s="16"/>
      <c r="C61" s="16"/>
      <c r="D61" s="16"/>
      <c r="E61" s="16"/>
      <c r="F61" s="16"/>
      <c r="G61" s="3"/>
      <c r="H61" s="4"/>
      <c r="I61" s="20"/>
      <c r="J61" s="20"/>
      <c r="K61" s="20"/>
      <c r="L61" s="24"/>
    </row>
    <row r="62" spans="1:12" ht="13.5" customHeight="1">
      <c r="A62" s="4"/>
      <c r="B62" s="48" t="s">
        <v>101</v>
      </c>
      <c r="C62" s="48"/>
      <c r="D62" s="48"/>
      <c r="E62" s="48"/>
      <c r="F62" s="48"/>
      <c r="G62" s="41"/>
      <c r="H62" s="42"/>
      <c r="I62" s="43">
        <f>I52+I54+I56+I58+I60</f>
        <v>13654.408300000001</v>
      </c>
      <c r="J62" s="43">
        <f>J50+J52+J54+J56+J58+J60</f>
        <v>5621.5602</v>
      </c>
      <c r="K62" s="43">
        <f>K50+K52+K54+K56+K58+K60</f>
        <v>19275.9685</v>
      </c>
      <c r="L62" s="24"/>
    </row>
    <row r="63" spans="1:12" ht="12.75">
      <c r="A63" s="4"/>
      <c r="B63" s="30"/>
      <c r="C63" s="31"/>
      <c r="D63" s="31"/>
      <c r="E63" s="31"/>
      <c r="F63" s="31"/>
      <c r="G63" s="27"/>
      <c r="H63" s="26"/>
      <c r="I63" s="28"/>
      <c r="J63" s="28"/>
      <c r="K63" s="28"/>
      <c r="L63" s="24"/>
    </row>
    <row r="64" spans="1:12" ht="12.75">
      <c r="A64" s="6" t="s">
        <v>52</v>
      </c>
      <c r="B64" s="32" t="s">
        <v>53</v>
      </c>
      <c r="C64" s="31"/>
      <c r="D64" s="31"/>
      <c r="E64" s="31"/>
      <c r="F64" s="31"/>
      <c r="G64" s="27"/>
      <c r="H64" s="26"/>
      <c r="I64" s="28"/>
      <c r="J64" s="28"/>
      <c r="K64" s="28"/>
      <c r="L64" s="24"/>
    </row>
    <row r="65" spans="1:12" ht="12.75">
      <c r="A65" s="6"/>
      <c r="B65" s="32"/>
      <c r="C65" s="31"/>
      <c r="D65" s="31"/>
      <c r="E65" s="31"/>
      <c r="F65" s="31"/>
      <c r="G65" s="27"/>
      <c r="H65" s="26"/>
      <c r="I65" s="28"/>
      <c r="J65" s="28"/>
      <c r="K65" s="28"/>
      <c r="L65" s="24"/>
    </row>
    <row r="66" spans="1:12" ht="12.75">
      <c r="A66" s="4" t="s">
        <v>54</v>
      </c>
      <c r="B66" s="16" t="s">
        <v>39</v>
      </c>
      <c r="C66" s="31"/>
      <c r="D66" s="31"/>
      <c r="E66" s="31"/>
      <c r="F66" s="31"/>
      <c r="G66" s="3">
        <v>14</v>
      </c>
      <c r="H66" s="4" t="s">
        <v>24</v>
      </c>
      <c r="I66" s="18">
        <v>0</v>
      </c>
      <c r="J66" s="18">
        <v>6.56</v>
      </c>
      <c r="K66" s="28"/>
      <c r="L66" s="24"/>
    </row>
    <row r="67" spans="1:12" ht="12.75">
      <c r="A67" s="4"/>
      <c r="B67" s="16"/>
      <c r="C67" s="31"/>
      <c r="D67" s="31"/>
      <c r="E67" s="31"/>
      <c r="F67" s="31"/>
      <c r="G67" s="27"/>
      <c r="H67" s="4"/>
      <c r="I67" s="20">
        <f>G66*I66</f>
        <v>0</v>
      </c>
      <c r="J67" s="20">
        <f>G66*J66</f>
        <v>91.83999999999999</v>
      </c>
      <c r="K67" s="20">
        <f>I67+J67</f>
        <v>91.83999999999999</v>
      </c>
      <c r="L67" s="24"/>
    </row>
    <row r="68" spans="1:12" ht="12.75">
      <c r="A68" s="4" t="s">
        <v>55</v>
      </c>
      <c r="B68" s="16" t="s">
        <v>56</v>
      </c>
      <c r="C68" s="31"/>
      <c r="D68" s="31"/>
      <c r="E68" s="31"/>
      <c r="F68" s="31"/>
      <c r="G68" s="3">
        <v>48.98</v>
      </c>
      <c r="H68" s="4" t="s">
        <v>42</v>
      </c>
      <c r="I68" s="18">
        <v>2.97</v>
      </c>
      <c r="J68" s="18">
        <v>1.28</v>
      </c>
      <c r="K68" s="28"/>
      <c r="L68" s="24"/>
    </row>
    <row r="69" spans="1:12" ht="12.75">
      <c r="A69" s="4"/>
      <c r="B69" s="16" t="s">
        <v>57</v>
      </c>
      <c r="C69" s="31"/>
      <c r="D69" s="31"/>
      <c r="E69" s="31"/>
      <c r="F69" s="31"/>
      <c r="G69" s="27"/>
      <c r="H69" s="26"/>
      <c r="I69" s="20">
        <f>G68*I68</f>
        <v>145.4706</v>
      </c>
      <c r="J69" s="20">
        <f>G68*J68</f>
        <v>62.694399999999995</v>
      </c>
      <c r="K69" s="20">
        <f>I69+J69</f>
        <v>208.165</v>
      </c>
      <c r="L69" s="24"/>
    </row>
    <row r="70" spans="1:12" ht="12.75">
      <c r="A70" s="4" t="s">
        <v>58</v>
      </c>
      <c r="B70" s="16" t="s">
        <v>59</v>
      </c>
      <c r="C70" s="31"/>
      <c r="D70" s="31"/>
      <c r="E70" s="31"/>
      <c r="F70" s="31"/>
      <c r="G70" s="3">
        <v>41.24</v>
      </c>
      <c r="H70" s="4" t="s">
        <v>42</v>
      </c>
      <c r="I70" s="18">
        <v>2.57</v>
      </c>
      <c r="J70" s="18">
        <v>6.01</v>
      </c>
      <c r="K70" s="20"/>
      <c r="L70" s="24"/>
    </row>
    <row r="71" spans="1:12" ht="12.75">
      <c r="A71" s="4"/>
      <c r="B71" s="16" t="s">
        <v>57</v>
      </c>
      <c r="C71" s="31"/>
      <c r="D71" s="31"/>
      <c r="E71" s="31"/>
      <c r="F71" s="31"/>
      <c r="G71" s="3"/>
      <c r="H71" s="4"/>
      <c r="I71" s="20">
        <f>G70*I70</f>
        <v>105.9868</v>
      </c>
      <c r="J71" s="20">
        <f>G70*J70</f>
        <v>247.85240000000002</v>
      </c>
      <c r="K71" s="20">
        <f>I71+J71</f>
        <v>353.8392</v>
      </c>
      <c r="L71" s="24"/>
    </row>
    <row r="72" spans="1:12" ht="12.75">
      <c r="A72" s="4" t="s">
        <v>60</v>
      </c>
      <c r="B72" s="16" t="s">
        <v>61</v>
      </c>
      <c r="C72" s="31"/>
      <c r="D72" s="31"/>
      <c r="E72" s="31"/>
      <c r="F72" s="31"/>
      <c r="G72" s="3">
        <v>74.05</v>
      </c>
      <c r="H72" s="4" t="s">
        <v>42</v>
      </c>
      <c r="I72" s="18">
        <v>3.7</v>
      </c>
      <c r="J72" s="18">
        <v>8.64</v>
      </c>
      <c r="K72" s="20"/>
      <c r="L72" s="24"/>
    </row>
    <row r="73" spans="1:12" ht="12.75">
      <c r="A73" s="4"/>
      <c r="B73" s="16" t="s">
        <v>57</v>
      </c>
      <c r="C73" s="31"/>
      <c r="D73" s="31"/>
      <c r="E73" s="31"/>
      <c r="F73" s="31"/>
      <c r="G73" s="3"/>
      <c r="H73" s="4"/>
      <c r="I73" s="20">
        <f>G72*I72</f>
        <v>273.985</v>
      </c>
      <c r="J73" s="20">
        <f>G72*J72</f>
        <v>639.792</v>
      </c>
      <c r="K73" s="20">
        <f>I73+J73</f>
        <v>913.777</v>
      </c>
      <c r="L73" s="24"/>
    </row>
    <row r="74" spans="1:12" ht="12.75">
      <c r="A74" s="4" t="s">
        <v>62</v>
      </c>
      <c r="B74" s="16" t="s">
        <v>64</v>
      </c>
      <c r="C74" s="35"/>
      <c r="D74" s="35"/>
      <c r="E74" s="35"/>
      <c r="F74" s="35"/>
      <c r="G74" s="3">
        <v>6</v>
      </c>
      <c r="H74" s="4" t="s">
        <v>63</v>
      </c>
      <c r="I74" s="18">
        <v>27.86</v>
      </c>
      <c r="J74" s="18">
        <v>11.94</v>
      </c>
      <c r="K74" s="20"/>
      <c r="L74" s="24"/>
    </row>
    <row r="75" spans="1:12" ht="12.75">
      <c r="A75" s="4"/>
      <c r="B75" s="16" t="s">
        <v>57</v>
      </c>
      <c r="C75" s="31"/>
      <c r="D75" s="31"/>
      <c r="E75" s="31"/>
      <c r="F75" s="31"/>
      <c r="G75" s="27"/>
      <c r="H75" s="26"/>
      <c r="I75" s="20">
        <f>G74*I74</f>
        <v>167.16</v>
      </c>
      <c r="J75" s="20">
        <f>G74*J74</f>
        <v>71.64</v>
      </c>
      <c r="K75" s="20">
        <f>I75+J75</f>
        <v>238.8</v>
      </c>
      <c r="L75" s="24"/>
    </row>
    <row r="76" spans="1:12" ht="12.75">
      <c r="A76" s="4" t="s">
        <v>65</v>
      </c>
      <c r="B76" s="16" t="s">
        <v>68</v>
      </c>
      <c r="C76" s="34"/>
      <c r="D76" s="34"/>
      <c r="E76" s="34"/>
      <c r="F76" s="34"/>
      <c r="G76" s="3">
        <v>4.07</v>
      </c>
      <c r="H76" s="4" t="s">
        <v>42</v>
      </c>
      <c r="I76" s="18">
        <v>0</v>
      </c>
      <c r="J76" s="18">
        <v>67.49</v>
      </c>
      <c r="K76" s="20"/>
      <c r="L76" s="24"/>
    </row>
    <row r="77" spans="1:12" ht="12.75">
      <c r="A77" s="4"/>
      <c r="B77" s="16" t="s">
        <v>66</v>
      </c>
      <c r="C77" s="34"/>
      <c r="D77" s="34"/>
      <c r="E77" s="34"/>
      <c r="F77" s="34"/>
      <c r="G77" s="27"/>
      <c r="H77" s="26"/>
      <c r="I77" s="20">
        <f>I725</f>
        <v>0</v>
      </c>
      <c r="J77" s="20">
        <f>G76*J76</f>
        <v>274.6843</v>
      </c>
      <c r="K77" s="20">
        <f>I77+J77</f>
        <v>274.6843</v>
      </c>
      <c r="L77" s="24"/>
    </row>
    <row r="78" spans="1:12" ht="12.75">
      <c r="A78" s="4" t="s">
        <v>67</v>
      </c>
      <c r="B78" s="16" t="s">
        <v>71</v>
      </c>
      <c r="C78" s="34"/>
      <c r="D78" s="34"/>
      <c r="E78" s="34"/>
      <c r="F78" s="34"/>
      <c r="G78" s="3">
        <v>1</v>
      </c>
      <c r="H78" s="4" t="s">
        <v>63</v>
      </c>
      <c r="I78" s="18">
        <v>8506.15</v>
      </c>
      <c r="J78" s="18">
        <v>850</v>
      </c>
      <c r="K78" s="20"/>
      <c r="L78" s="24"/>
    </row>
    <row r="79" spans="1:12" ht="12.75">
      <c r="A79" s="4"/>
      <c r="B79" s="51" t="s">
        <v>70</v>
      </c>
      <c r="C79" s="51"/>
      <c r="D79" s="51"/>
      <c r="E79" s="51"/>
      <c r="F79" s="51"/>
      <c r="G79" s="3"/>
      <c r="H79" s="4"/>
      <c r="I79" s="20">
        <f>G78*I78</f>
        <v>8506.15</v>
      </c>
      <c r="J79" s="20">
        <f>G78*J78</f>
        <v>850</v>
      </c>
      <c r="K79" s="20">
        <f>I79+J79</f>
        <v>9356.15</v>
      </c>
      <c r="L79" s="24"/>
    </row>
    <row r="80" spans="1:12" ht="13.5" customHeight="1">
      <c r="A80" s="33" t="s">
        <v>69</v>
      </c>
      <c r="B80" s="37" t="s">
        <v>72</v>
      </c>
      <c r="G80" s="38">
        <v>1</v>
      </c>
      <c r="H80" s="4" t="s">
        <v>63</v>
      </c>
      <c r="I80" s="25">
        <v>569.9</v>
      </c>
      <c r="J80" s="25">
        <v>68.38</v>
      </c>
      <c r="L80" s="2"/>
    </row>
    <row r="81" spans="1:12" ht="12.75">
      <c r="A81" s="4"/>
      <c r="B81" s="51" t="s">
        <v>73</v>
      </c>
      <c r="C81" s="51"/>
      <c r="D81" s="51"/>
      <c r="E81" s="51"/>
      <c r="F81" s="51"/>
      <c r="G81" s="3"/>
      <c r="H81" s="4"/>
      <c r="I81" s="22">
        <f>G80*I80</f>
        <v>569.9</v>
      </c>
      <c r="J81" s="22">
        <f>G80*J80</f>
        <v>68.38</v>
      </c>
      <c r="K81" s="22">
        <f>I81+J81</f>
        <v>638.28</v>
      </c>
      <c r="L81" s="2"/>
    </row>
    <row r="82" spans="1:12" ht="12.75">
      <c r="A82" s="4" t="s">
        <v>48</v>
      </c>
      <c r="B82" s="16" t="s">
        <v>49</v>
      </c>
      <c r="C82" s="16"/>
      <c r="D82" s="16"/>
      <c r="E82" s="16"/>
      <c r="F82" s="16"/>
      <c r="G82" s="3">
        <v>14</v>
      </c>
      <c r="H82" s="4" t="s">
        <v>24</v>
      </c>
      <c r="I82" s="18">
        <v>0</v>
      </c>
      <c r="J82" s="18">
        <v>10.76</v>
      </c>
      <c r="K82" s="20"/>
      <c r="L82" s="2"/>
    </row>
    <row r="83" spans="1:12" ht="12.75">
      <c r="A83" s="4"/>
      <c r="B83" s="16"/>
      <c r="C83" s="16"/>
      <c r="D83" s="16"/>
      <c r="E83" s="16"/>
      <c r="F83" s="16"/>
      <c r="G83" s="3"/>
      <c r="H83" s="4"/>
      <c r="I83" s="20">
        <f>G82*I82</f>
        <v>0</v>
      </c>
      <c r="J83" s="20">
        <f>G82*J82</f>
        <v>150.64</v>
      </c>
      <c r="K83" s="20">
        <f>I83+J83</f>
        <v>150.64</v>
      </c>
      <c r="L83" s="2"/>
    </row>
    <row r="84" spans="1:11" ht="12.75">
      <c r="A84" s="15"/>
      <c r="I84" s="25"/>
      <c r="J84" s="25"/>
      <c r="K84" s="25"/>
    </row>
    <row r="85" spans="1:11" ht="12.75">
      <c r="A85" s="4"/>
      <c r="B85" s="48" t="s">
        <v>100</v>
      </c>
      <c r="C85" s="48"/>
      <c r="D85" s="48"/>
      <c r="E85" s="48"/>
      <c r="F85" s="48"/>
      <c r="G85" s="41"/>
      <c r="H85" s="42"/>
      <c r="I85" s="43">
        <f>I67+I69+I71+I73+I75+I79+I77+I81+I83</f>
        <v>9768.652399999999</v>
      </c>
      <c r="J85" s="43">
        <f>J67+J69+J71+J73+J75+J77+J79+J81+J83</f>
        <v>2457.5231000000003</v>
      </c>
      <c r="K85" s="43">
        <f>K67+K69+K71+K73+K75+K77+K79+K81+K83</f>
        <v>12226.1755</v>
      </c>
    </row>
    <row r="86" spans="1:11" ht="12.75">
      <c r="A86" s="15"/>
      <c r="I86" s="25"/>
      <c r="J86" s="25"/>
      <c r="K86" s="25"/>
    </row>
    <row r="87" spans="1:11" ht="12.75">
      <c r="A87" s="6" t="s">
        <v>74</v>
      </c>
      <c r="B87" s="32" t="s">
        <v>75</v>
      </c>
      <c r="I87" s="25"/>
      <c r="J87" s="25"/>
      <c r="K87" s="25"/>
    </row>
    <row r="88" spans="1:11" ht="12.75">
      <c r="A88" s="6"/>
      <c r="B88" s="32"/>
      <c r="I88" s="25"/>
      <c r="J88" s="25"/>
      <c r="K88" s="25"/>
    </row>
    <row r="89" spans="1:11" ht="12.75">
      <c r="A89" s="15" t="s">
        <v>76</v>
      </c>
      <c r="B89" s="16" t="s">
        <v>89</v>
      </c>
      <c r="G89">
        <v>76.86</v>
      </c>
      <c r="H89" t="s">
        <v>42</v>
      </c>
      <c r="I89" s="25">
        <v>0</v>
      </c>
      <c r="J89" s="25">
        <v>6.56</v>
      </c>
      <c r="K89" s="25"/>
    </row>
    <row r="90" spans="9:11" ht="12.75">
      <c r="I90" s="39">
        <f>G89*I89</f>
        <v>0</v>
      </c>
      <c r="J90" s="39">
        <f>G89*J89</f>
        <v>504.2016</v>
      </c>
      <c r="K90" s="39">
        <f>I90+J90</f>
        <v>504.2016</v>
      </c>
    </row>
    <row r="91" spans="1:11" ht="12.75">
      <c r="A91" s="4" t="s">
        <v>77</v>
      </c>
      <c r="B91" s="51" t="s">
        <v>90</v>
      </c>
      <c r="C91" s="51"/>
      <c r="D91" s="51"/>
      <c r="E91" s="51"/>
      <c r="F91" s="51"/>
      <c r="G91">
        <v>76.86</v>
      </c>
      <c r="H91" s="36" t="s">
        <v>42</v>
      </c>
      <c r="I91" s="25">
        <v>15.68</v>
      </c>
      <c r="J91" s="25">
        <v>6.72</v>
      </c>
      <c r="K91" s="25"/>
    </row>
    <row r="92" spans="1:11" ht="12.75">
      <c r="A92" s="15"/>
      <c r="B92" s="47" t="s">
        <v>107</v>
      </c>
      <c r="I92" s="39">
        <f>G91*I91</f>
        <v>1205.1648</v>
      </c>
      <c r="J92" s="39">
        <f>G91*J91</f>
        <v>516.4992</v>
      </c>
      <c r="K92" s="39">
        <f>I92+J92</f>
        <v>1721.664</v>
      </c>
    </row>
    <row r="93" spans="1:11" ht="12.75">
      <c r="A93" s="33" t="s">
        <v>79</v>
      </c>
      <c r="B93" s="36" t="s">
        <v>78</v>
      </c>
      <c r="G93" s="38">
        <v>1</v>
      </c>
      <c r="H93" s="4" t="s">
        <v>63</v>
      </c>
      <c r="I93" s="40">
        <v>271.8</v>
      </c>
      <c r="J93" s="40">
        <v>54.36</v>
      </c>
      <c r="K93" s="39"/>
    </row>
    <row r="94" spans="1:11" ht="12.75">
      <c r="A94" s="33"/>
      <c r="B94" s="36"/>
      <c r="G94" s="38"/>
      <c r="H94" s="4"/>
      <c r="I94" s="39">
        <f>G93*I93</f>
        <v>271.8</v>
      </c>
      <c r="J94" s="39">
        <f>G93*J93</f>
        <v>54.36</v>
      </c>
      <c r="K94" s="39">
        <f>I94+J94</f>
        <v>326.16</v>
      </c>
    </row>
    <row r="95" spans="1:11" ht="12.75">
      <c r="A95" s="33" t="s">
        <v>82</v>
      </c>
      <c r="B95" s="36" t="s">
        <v>80</v>
      </c>
      <c r="G95" s="38">
        <v>38.43</v>
      </c>
      <c r="H95" s="4" t="s">
        <v>42</v>
      </c>
      <c r="I95" s="40">
        <v>8.1</v>
      </c>
      <c r="J95" s="40">
        <v>1.7</v>
      </c>
      <c r="K95" s="39"/>
    </row>
    <row r="96" spans="1:11" ht="12.75">
      <c r="A96" s="33"/>
      <c r="B96" s="36"/>
      <c r="G96" s="38"/>
      <c r="H96" s="4"/>
      <c r="I96" s="39">
        <f>G95*I95</f>
        <v>311.28299999999996</v>
      </c>
      <c r="J96" s="39">
        <f>G95*J95</f>
        <v>65.331</v>
      </c>
      <c r="K96" s="39">
        <f>I96+J96</f>
        <v>376.614</v>
      </c>
    </row>
    <row r="97" spans="1:11" ht="12.75">
      <c r="A97" s="33" t="s">
        <v>86</v>
      </c>
      <c r="B97" s="36" t="s">
        <v>81</v>
      </c>
      <c r="G97" s="38">
        <v>38.43</v>
      </c>
      <c r="H97" s="4" t="s">
        <v>42</v>
      </c>
      <c r="I97" s="40">
        <v>9.31</v>
      </c>
      <c r="J97" s="40">
        <v>2.1</v>
      </c>
      <c r="K97" s="39"/>
    </row>
    <row r="98" spans="1:11" ht="12.75">
      <c r="A98" s="33"/>
      <c r="B98" s="36"/>
      <c r="G98" s="38"/>
      <c r="H98" s="4"/>
      <c r="I98" s="39">
        <f>G97*I97</f>
        <v>357.7833</v>
      </c>
      <c r="J98" s="39">
        <f>G97*J97</f>
        <v>80.703</v>
      </c>
      <c r="K98" s="39">
        <f>I98+J98</f>
        <v>438.4863</v>
      </c>
    </row>
    <row r="99" spans="1:11" ht="12.75">
      <c r="A99" s="33" t="s">
        <v>91</v>
      </c>
      <c r="B99" s="36" t="s">
        <v>87</v>
      </c>
      <c r="G99" s="38">
        <v>1</v>
      </c>
      <c r="H99" s="4" t="s">
        <v>63</v>
      </c>
      <c r="I99" s="40">
        <v>182.2</v>
      </c>
      <c r="J99" s="40">
        <v>78.08</v>
      </c>
      <c r="K99" s="25"/>
    </row>
    <row r="100" spans="2:11" ht="12.75">
      <c r="B100" s="36" t="s">
        <v>88</v>
      </c>
      <c r="I100" s="39">
        <f>G99*I99</f>
        <v>182.2</v>
      </c>
      <c r="J100" s="39">
        <f>G99*J99</f>
        <v>78.08</v>
      </c>
      <c r="K100" s="39">
        <f>I100+J100</f>
        <v>260.28</v>
      </c>
    </row>
    <row r="101" ht="12.75">
      <c r="A101" s="15"/>
    </row>
    <row r="102" spans="1:11" ht="12.75">
      <c r="A102" s="15"/>
      <c r="B102" s="48" t="s">
        <v>99</v>
      </c>
      <c r="C102" s="48"/>
      <c r="D102" s="48"/>
      <c r="E102" s="48"/>
      <c r="F102" s="48"/>
      <c r="G102" s="41"/>
      <c r="H102" s="42"/>
      <c r="I102" s="43">
        <f>I90+I92+I94+I96+I98+I100</f>
        <v>2328.2310999999995</v>
      </c>
      <c r="J102" s="43">
        <f>J90+J92+J94+J96+J98+J100</f>
        <v>1299.1747999999998</v>
      </c>
      <c r="K102" s="43">
        <f>K90+K92+K94+K96+K98+K100</f>
        <v>3627.4058999999997</v>
      </c>
    </row>
    <row r="103" spans="1:11" ht="12.75">
      <c r="A103" s="15"/>
      <c r="I103" s="25"/>
      <c r="J103" s="25"/>
      <c r="K103" s="25"/>
    </row>
    <row r="104" spans="1:11" ht="12.75">
      <c r="A104" s="6" t="s">
        <v>92</v>
      </c>
      <c r="B104" s="32" t="s">
        <v>94</v>
      </c>
      <c r="I104" s="25"/>
      <c r="J104" s="25"/>
      <c r="K104" s="25"/>
    </row>
    <row r="105" spans="1:11" ht="12.75">
      <c r="A105" s="6"/>
      <c r="B105" s="32"/>
      <c r="I105" s="25"/>
      <c r="J105" s="25"/>
      <c r="K105" s="25"/>
    </row>
    <row r="106" spans="1:11" ht="12.75">
      <c r="A106" s="33" t="s">
        <v>95</v>
      </c>
      <c r="B106" s="16" t="s">
        <v>93</v>
      </c>
      <c r="G106">
        <v>1000</v>
      </c>
      <c r="H106" s="36" t="s">
        <v>23</v>
      </c>
      <c r="I106" s="25">
        <v>0</v>
      </c>
      <c r="J106" s="25">
        <v>1.55</v>
      </c>
      <c r="K106" s="25"/>
    </row>
    <row r="107" spans="9:11" ht="12.75">
      <c r="I107" s="39">
        <f>G106*I106</f>
        <v>0</v>
      </c>
      <c r="J107" s="39">
        <f>G106*J106</f>
        <v>1550</v>
      </c>
      <c r="K107" s="39">
        <f>I107+J107</f>
        <v>1550</v>
      </c>
    </row>
    <row r="108" ht="12.75">
      <c r="A108" s="15"/>
    </row>
    <row r="109" spans="1:11" ht="12.75">
      <c r="A109" s="15"/>
      <c r="B109" s="48" t="s">
        <v>102</v>
      </c>
      <c r="C109" s="48"/>
      <c r="D109" s="48"/>
      <c r="E109" s="48"/>
      <c r="F109" s="48"/>
      <c r="G109" s="41"/>
      <c r="H109" s="42"/>
      <c r="I109" s="43">
        <f>I107</f>
        <v>0</v>
      </c>
      <c r="J109" s="43">
        <f>J107</f>
        <v>1550</v>
      </c>
      <c r="K109" s="43">
        <f>K107</f>
        <v>1550</v>
      </c>
    </row>
    <row r="110" ht="12.75">
      <c r="A110" s="15"/>
    </row>
    <row r="111" spans="1:11" ht="12.75">
      <c r="A111" s="45"/>
      <c r="B111" s="53" t="s">
        <v>20</v>
      </c>
      <c r="C111" s="53"/>
      <c r="D111" s="53"/>
      <c r="E111" s="53"/>
      <c r="F111" s="53"/>
      <c r="G111" s="46"/>
      <c r="H111" s="4"/>
      <c r="I111" s="22">
        <f>I102+I85+I62+I46+I36+I30+I18+I109</f>
        <v>62005.428</v>
      </c>
      <c r="J111" s="20">
        <f>J18+J30+J36+J46+J62+J85+J102+J109</f>
        <v>32447.7909</v>
      </c>
      <c r="K111" s="20">
        <f>I111+J111</f>
        <v>94453.2189</v>
      </c>
    </row>
    <row r="112" ht="12.75">
      <c r="A112" s="15"/>
    </row>
    <row r="113" ht="12.75">
      <c r="A113" s="15"/>
    </row>
    <row r="114" ht="12.75">
      <c r="A114" s="15"/>
    </row>
    <row r="115" ht="12.75">
      <c r="A115" s="15"/>
    </row>
    <row r="116" ht="12.75">
      <c r="A116" s="15"/>
    </row>
  </sheetData>
  <sheetProtection/>
  <mergeCells count="43">
    <mergeCell ref="B85:F85"/>
    <mergeCell ref="B91:F91"/>
    <mergeCell ref="B102:F102"/>
    <mergeCell ref="B43:F43"/>
    <mergeCell ref="B79:F79"/>
    <mergeCell ref="A5:K5"/>
    <mergeCell ref="A7:K7"/>
    <mergeCell ref="A8:K8"/>
    <mergeCell ref="A6:K6"/>
    <mergeCell ref="A9:K9"/>
    <mergeCell ref="B12:F12"/>
    <mergeCell ref="B81:F81"/>
    <mergeCell ref="B39:F39"/>
    <mergeCell ref="B46:F46"/>
    <mergeCell ref="B15:F15"/>
    <mergeCell ref="B13:F13"/>
    <mergeCell ref="B20:F20"/>
    <mergeCell ref="A1:K1"/>
    <mergeCell ref="A2:K2"/>
    <mergeCell ref="A4:K4"/>
    <mergeCell ref="A3:K3"/>
    <mergeCell ref="B11:F11"/>
    <mergeCell ref="B10:F10"/>
    <mergeCell ref="B111:F111"/>
    <mergeCell ref="B17:F17"/>
    <mergeCell ref="B38:F38"/>
    <mergeCell ref="B21:F21"/>
    <mergeCell ref="B36:F36"/>
    <mergeCell ref="B23:F23"/>
    <mergeCell ref="B19:F19"/>
    <mergeCell ref="B31:F31"/>
    <mergeCell ref="B37:F37"/>
    <mergeCell ref="B18:F18"/>
    <mergeCell ref="B109:F109"/>
    <mergeCell ref="B42:F42"/>
    <mergeCell ref="B47:F47"/>
    <mergeCell ref="B33:F33"/>
    <mergeCell ref="B30:F30"/>
    <mergeCell ref="B32:F32"/>
    <mergeCell ref="B41:F41"/>
    <mergeCell ref="B49:F49"/>
    <mergeCell ref="B51:F51"/>
    <mergeCell ref="B62:F62"/>
  </mergeCells>
  <printOptions/>
  <pageMargins left="0.7874015748031497" right="0.5905511811023623" top="0.7874015748031497" bottom="0.7874015748031497" header="0.5118110236220472" footer="0.5118110236220472"/>
  <pageSetup horizontalDpi="300" verticalDpi="3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</dc:creator>
  <cp:keywords/>
  <dc:description/>
  <cp:lastModifiedBy>Fer</cp:lastModifiedBy>
  <cp:lastPrinted>2015-10-07T12:44:16Z</cp:lastPrinted>
  <dcterms:created xsi:type="dcterms:W3CDTF">2005-10-13T16:56:09Z</dcterms:created>
  <dcterms:modified xsi:type="dcterms:W3CDTF">2015-10-07T13:02:00Z</dcterms:modified>
  <cp:category/>
  <cp:version/>
  <cp:contentType/>
  <cp:contentStatus/>
</cp:coreProperties>
</file>