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540"/>
  </bookViews>
  <sheets>
    <sheet name="Plan1" sheetId="1" r:id="rId1"/>
    <sheet name="Plan2" sheetId="2" r:id="rId2"/>
    <sheet name="Plan3" sheetId="3" r:id="rId3"/>
  </sheets>
  <definedNames>
    <definedName name="_xlnm.Print_Area" localSheetId="0">Plan1!$A$2:$J$151</definedName>
  </definedNames>
  <calcPr calcId="144525"/>
</workbook>
</file>

<file path=xl/calcChain.xml><?xml version="1.0" encoding="utf-8"?>
<calcChain xmlns="http://schemas.openxmlformats.org/spreadsheetml/2006/main">
  <c r="H18" i="1" l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7" i="1"/>
  <c r="H38" i="1"/>
  <c r="H39" i="1"/>
  <c r="H44" i="1"/>
  <c r="H45" i="1"/>
  <c r="H46" i="1"/>
  <c r="H48" i="1" s="1"/>
  <c r="H51" i="1"/>
  <c r="H52" i="1"/>
  <c r="H53" i="1"/>
  <c r="H54" i="1"/>
  <c r="H55" i="1"/>
  <c r="H56" i="1"/>
  <c r="H57" i="1"/>
  <c r="H64" i="1"/>
  <c r="H65" i="1"/>
  <c r="H66" i="1"/>
  <c r="H67" i="1"/>
  <c r="H68" i="1"/>
  <c r="H69" i="1"/>
  <c r="H74" i="1"/>
  <c r="H75" i="1"/>
  <c r="H76" i="1"/>
  <c r="H77" i="1"/>
  <c r="H78" i="1"/>
  <c r="H79" i="1"/>
  <c r="H80" i="1"/>
  <c r="H81" i="1"/>
  <c r="H82" i="1"/>
  <c r="H83" i="1"/>
  <c r="H88" i="1"/>
  <c r="H89" i="1"/>
  <c r="H90" i="1"/>
  <c r="H91" i="1"/>
  <c r="H92" i="1"/>
  <c r="H93" i="1"/>
  <c r="H94" i="1"/>
  <c r="H96" i="1" s="1"/>
  <c r="H99" i="1"/>
  <c r="H100" i="1"/>
  <c r="H101" i="1"/>
  <c r="H102" i="1"/>
  <c r="H103" i="1"/>
  <c r="H104" i="1"/>
  <c r="H105" i="1"/>
  <c r="H106" i="1"/>
  <c r="H107" i="1"/>
  <c r="H108" i="1"/>
  <c r="H113" i="1"/>
  <c r="H114" i="1"/>
  <c r="H115" i="1"/>
  <c r="H116" i="1"/>
  <c r="H117" i="1"/>
  <c r="H118" i="1"/>
  <c r="H119" i="1"/>
  <c r="H120" i="1"/>
  <c r="H121" i="1"/>
  <c r="H127" i="1"/>
  <c r="H128" i="1"/>
  <c r="H129" i="1"/>
  <c r="H130" i="1"/>
  <c r="H131" i="1"/>
  <c r="H132" i="1"/>
  <c r="H133" i="1"/>
  <c r="H134" i="1"/>
  <c r="H139" i="1"/>
  <c r="H140" i="1"/>
  <c r="H110" i="1" l="1"/>
  <c r="H71" i="1"/>
  <c r="H61" i="1"/>
  <c r="H136" i="1"/>
  <c r="H34" i="1"/>
  <c r="H123" i="1"/>
  <c r="H85" i="1"/>
  <c r="H41" i="1"/>
  <c r="H144" i="1" l="1"/>
</calcChain>
</file>

<file path=xl/comments1.xml><?xml version="1.0" encoding="utf-8"?>
<comments xmlns="http://schemas.openxmlformats.org/spreadsheetml/2006/main">
  <authors>
    <author>c052762</author>
  </authors>
  <commentList>
    <comment ref="B17" authorId="0">
      <text>
        <r>
          <rPr>
            <sz val="8"/>
            <color indexed="81"/>
            <rFont val="Tahoma"/>
          </rPr>
          <t>LISTAR NESTA COLUNA TODOS OS ITENS DO ORÇAMENTO INCLUSIVE OS QUE NÃO ESTIVEREM SENDO MEDIDOS NO PERÍODO</t>
        </r>
      </text>
    </comment>
  </commentList>
</comments>
</file>

<file path=xl/sharedStrings.xml><?xml version="1.0" encoding="utf-8"?>
<sst xmlns="http://schemas.openxmlformats.org/spreadsheetml/2006/main" count="298" uniqueCount="207">
  <si>
    <t xml:space="preserve">  ITEM</t>
  </si>
  <si>
    <t>DISCRIMINAÇÃO DOS SERVIÇOS</t>
  </si>
  <si>
    <t>CUSTO</t>
  </si>
  <si>
    <t>UNITARIO</t>
  </si>
  <si>
    <t>QUANTIDADE</t>
  </si>
  <si>
    <t>PREVISTO</t>
  </si>
  <si>
    <t>MEDIDO NO</t>
  </si>
  <si>
    <t>PERIODO</t>
  </si>
  <si>
    <t>UNID</t>
  </si>
  <si>
    <t>ACUMULADO</t>
  </si>
  <si>
    <t>INCLUINDO O</t>
  </si>
  <si>
    <t>FINANCEIRO</t>
  </si>
  <si>
    <t>SERVIÇOS PRELIMINARES</t>
  </si>
  <si>
    <t xml:space="preserve">sub total </t>
  </si>
  <si>
    <t>m</t>
  </si>
  <si>
    <t>ORÇAMENTO</t>
  </si>
  <si>
    <t>1.0</t>
  </si>
  <si>
    <t>1.1</t>
  </si>
  <si>
    <t>1.2</t>
  </si>
  <si>
    <t>1.3</t>
  </si>
  <si>
    <t>1.4</t>
  </si>
  <si>
    <t>2.0</t>
  </si>
  <si>
    <t>2.1</t>
  </si>
  <si>
    <t>2.2</t>
  </si>
  <si>
    <t>2.3</t>
  </si>
  <si>
    <t>3.0</t>
  </si>
  <si>
    <t>3.1</t>
  </si>
  <si>
    <t>3.2</t>
  </si>
  <si>
    <t>3.3</t>
  </si>
  <si>
    <t>4.0</t>
  </si>
  <si>
    <t>4.1</t>
  </si>
  <si>
    <t>4.2</t>
  </si>
  <si>
    <t>4.3</t>
  </si>
  <si>
    <t>TOTAL GERAL</t>
  </si>
  <si>
    <t>4.4</t>
  </si>
  <si>
    <t>placa de obra pintada/ fixada estr. de madeira</t>
  </si>
  <si>
    <t>1.5</t>
  </si>
  <si>
    <t>1.6</t>
  </si>
  <si>
    <t>INFRA ESTRUTURA</t>
  </si>
  <si>
    <t>SUPRA ESTRUTURA</t>
  </si>
  <si>
    <t>PAREDES E PAINEIS</t>
  </si>
  <si>
    <t>4.5</t>
  </si>
  <si>
    <t>vidro transparente 4mm colocado com massa</t>
  </si>
  <si>
    <t>CJ</t>
  </si>
  <si>
    <t>5.0</t>
  </si>
  <si>
    <t>sub total</t>
  </si>
  <si>
    <t>COBERTURA E PROTEÇÕES</t>
  </si>
  <si>
    <t>5.1</t>
  </si>
  <si>
    <t>5.2</t>
  </si>
  <si>
    <t>5.3</t>
  </si>
  <si>
    <t>5.4</t>
  </si>
  <si>
    <t>5.5</t>
  </si>
  <si>
    <t>5.6</t>
  </si>
  <si>
    <t>Forro PVC 200MM c/ entarugamento</t>
  </si>
  <si>
    <t>6.0</t>
  </si>
  <si>
    <t>PAVIMENTAÇÕES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</si>
  <si>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</si>
  <si>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</si>
  <si>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</si>
  <si>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</si>
  <si>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</si>
  <si>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</si>
  <si>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</si>
  <si>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</si>
  <si>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</si>
  <si>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demolição de piso ceramico</t>
  </si>
  <si>
    <t>7.0</t>
  </si>
  <si>
    <t>REVESTIMENTOS</t>
  </si>
  <si>
    <t>7.1</t>
  </si>
  <si>
    <t>7.2</t>
  </si>
  <si>
    <t>7.3</t>
  </si>
  <si>
    <t>7.4</t>
  </si>
  <si>
    <t>7.5</t>
  </si>
  <si>
    <t>7.6</t>
  </si>
  <si>
    <t>7.7</t>
  </si>
  <si>
    <t>pintura esmalte brilho rodapé 2 demãos</t>
  </si>
  <si>
    <t>pintura esmalte brilho s/ madeira 2 demãos</t>
  </si>
  <si>
    <t>8.0</t>
  </si>
  <si>
    <t>8.1</t>
  </si>
  <si>
    <t>8.2</t>
  </si>
  <si>
    <t>8.3</t>
  </si>
  <si>
    <t>8.4</t>
  </si>
  <si>
    <t>8.5</t>
  </si>
  <si>
    <t>8.6</t>
  </si>
  <si>
    <t>8.8</t>
  </si>
  <si>
    <t>8.9</t>
  </si>
  <si>
    <t>8.10</t>
  </si>
  <si>
    <t>papeleira metalica</t>
  </si>
  <si>
    <t>9.0</t>
  </si>
  <si>
    <t>INSTALAÇÕES HIDRO SANITARIAS</t>
  </si>
  <si>
    <t>9.1</t>
  </si>
  <si>
    <t>9.2</t>
  </si>
  <si>
    <t>9.3</t>
  </si>
  <si>
    <t>9.4</t>
  </si>
  <si>
    <t>9.5</t>
  </si>
  <si>
    <t>9.6</t>
  </si>
  <si>
    <t>9.7</t>
  </si>
  <si>
    <t>9.8</t>
  </si>
  <si>
    <t>Tubo PVC rigido 100mm esgoto prim. e conexoes</t>
  </si>
  <si>
    <t>Tubo PVC rigido 50mm esgoto prim. e conexoes</t>
  </si>
  <si>
    <t>Tubo PVC rigido soldavel 32mm e conexoes</t>
  </si>
  <si>
    <t>tubo PCV rigido soldavel 25mm e conexões</t>
  </si>
  <si>
    <t>dreno com brita</t>
  </si>
  <si>
    <t>10.0</t>
  </si>
  <si>
    <t>INSTALAÇÕES ELETRICAS E TELEFONICAS</t>
  </si>
  <si>
    <t>10.1</t>
  </si>
  <si>
    <t>10.2</t>
  </si>
  <si>
    <t>10.3</t>
  </si>
  <si>
    <t>10.4</t>
  </si>
  <si>
    <t>10.5</t>
  </si>
  <si>
    <t>10.6</t>
  </si>
  <si>
    <t>10.7</t>
  </si>
  <si>
    <t>10.8</t>
  </si>
  <si>
    <t>interruptor embutir simples inclusive caixa 2x4''</t>
  </si>
  <si>
    <t>11.0</t>
  </si>
  <si>
    <t>11.1</t>
  </si>
  <si>
    <t>11.2</t>
  </si>
  <si>
    <t>COMPLEMENTAÇÃO DA OBRA</t>
  </si>
  <si>
    <t>Limpeza permanente da obra</t>
  </si>
  <si>
    <t>und.</t>
  </si>
  <si>
    <t>9.9</t>
  </si>
  <si>
    <t>1.7</t>
  </si>
  <si>
    <t>1.8</t>
  </si>
  <si>
    <t>1.9</t>
  </si>
  <si>
    <t>1.10</t>
  </si>
  <si>
    <t>1.11</t>
  </si>
  <si>
    <t>1.12</t>
  </si>
  <si>
    <t>1.13</t>
  </si>
  <si>
    <t>1.14</t>
  </si>
  <si>
    <t>Adequação da cobertura existente</t>
  </si>
  <si>
    <t>relocação das instalações e abrigos de gás</t>
  </si>
  <si>
    <t>demolição contrapiso conc. Simples 8mm</t>
  </si>
  <si>
    <t>demolição contrapiso tacos de madeira (parquet)</t>
  </si>
  <si>
    <t>demolição de alvenaria de tijolo furado</t>
  </si>
  <si>
    <t>raspagem pintura antiga e limpeza</t>
  </si>
  <si>
    <t>escavação manual do solo de 1a entre 1,50 e 3,0m</t>
  </si>
  <si>
    <t>viga baldrame conc armado fck 15 Mpa- completa</t>
  </si>
  <si>
    <t>sapata concreto armado fck 15 Mpa completa</t>
  </si>
  <si>
    <t>pilar conc. Armado esc.form.lanc.cura.D.</t>
  </si>
  <si>
    <t>viga conc. Armado esc.forma.arm.lanc,cura, des.</t>
  </si>
  <si>
    <t>verga de concreto armado</t>
  </si>
  <si>
    <t>Alvenaria tij. 6 furos de 15 cm ci-ca-ar 1:2:8</t>
  </si>
  <si>
    <t>alvenaria bloco concreto 9cm J. 15mm arg.ci-ar 1:5</t>
  </si>
  <si>
    <t>janelas correr ferro</t>
  </si>
  <si>
    <t>janela basculante ferro</t>
  </si>
  <si>
    <t>porta int. cemi oca 0,80x2,10 com ferragem completa</t>
  </si>
  <si>
    <t>porta ext. maciça comp. Embuia c/ ferro 0,80x2,10</t>
  </si>
  <si>
    <t>6.10</t>
  </si>
  <si>
    <t>Chapisco ci-ar 1:3-7mm preparo e aplicação</t>
  </si>
  <si>
    <t>Emboco argamassa regular ca-ar 1:5+5%ci- 7mm</t>
  </si>
  <si>
    <t>reboco argamassa fina ca-af 1:5+5%ci 7mm</t>
  </si>
  <si>
    <t>azulejo para paredes com argamassa colante sem bem.</t>
  </si>
  <si>
    <t>selador para paredes inter./ext. 1 demão</t>
  </si>
  <si>
    <t>fundo preparador para paredes</t>
  </si>
  <si>
    <t>pintura acrilica sobre reboco 2 demãos</t>
  </si>
  <si>
    <t>Lastro de concreto magro- consumo 180kg cim. M³</t>
  </si>
  <si>
    <t>contrapiso concreto 8cm 200kg ci: m³ (magro)</t>
  </si>
  <si>
    <t>passeio em concreto 8cm  sob. Lastro de brita 5cm</t>
  </si>
  <si>
    <t>piso ceramico 30x30 arg-ca-ar 10%ci 5mm</t>
  </si>
  <si>
    <t>piso paviflex trafego pesado inclusive base</t>
  </si>
  <si>
    <t>rodapé ceramico 7,5x16,0 arg.ci.ar 1:4-1cm</t>
  </si>
  <si>
    <t>rodapé madeira 7cm</t>
  </si>
  <si>
    <t>METAIS E ACESSÓRIOS</t>
  </si>
  <si>
    <t>bacia sanitaria de louça com tampa</t>
  </si>
  <si>
    <t>lavatorio de louça sem coluna</t>
  </si>
  <si>
    <t>porta toalha metalico com bastão</t>
  </si>
  <si>
    <t>registro gaveta ganopla cromada 20mm (3/4'')</t>
  </si>
  <si>
    <t>registro pressão canopla cromada 20mm (3/4'')</t>
  </si>
  <si>
    <t>valvula descarga automatica 38mm(1 1/2")</t>
  </si>
  <si>
    <t>espelho cristal 6mm (sobre lavatírio)</t>
  </si>
  <si>
    <t>limpeza do filtro anaerobio</t>
  </si>
  <si>
    <t>tubo PVC rigido soldavel 75mm e conexoes</t>
  </si>
  <si>
    <t>caixa sifonada com grelha 1,50x1,50x1,50 saida 50mm</t>
  </si>
  <si>
    <t>revisão das instalaçoes existentes</t>
  </si>
  <si>
    <t>disjuntores bipolar 30A</t>
  </si>
  <si>
    <t>fio isolado 2,5mm² (12AWG)</t>
  </si>
  <si>
    <t>interruptor embutir com tomada inclusive caixa 2x4''</t>
  </si>
  <si>
    <t>tomada embutir simplesinclusive caixa 2x4''</t>
  </si>
  <si>
    <t>tomada telefone com fiação</t>
  </si>
  <si>
    <t>arandela para parede com lampada fluorescente</t>
  </si>
  <si>
    <t>lampada fluorescente</t>
  </si>
  <si>
    <t>placa registro historico</t>
  </si>
  <si>
    <t>m2</t>
  </si>
  <si>
    <t>VB</t>
  </si>
  <si>
    <t>m3</t>
  </si>
  <si>
    <t xml:space="preserve">calha beiral chapa galvanizada </t>
  </si>
  <si>
    <t>tubo queda pluvial pvc 75mm</t>
  </si>
  <si>
    <t>impermeabilização pintura base betuminosa 2 demãos</t>
  </si>
  <si>
    <t>vb</t>
  </si>
  <si>
    <t xml:space="preserve">OBRA: Ampliação e Reforma do Núcleo Municipal Irmã Florentina                                  </t>
  </si>
  <si>
    <t>PREFEITURA DE FREI ROGERIO</t>
  </si>
  <si>
    <t xml:space="preserve">                                           SECRETARIA DA EDUCAÇÃO</t>
  </si>
  <si>
    <t>demolição de revestimentos de azulejo</t>
  </si>
  <si>
    <t>retirada de esquadrias de ferro</t>
  </si>
  <si>
    <t>revisao e adequação das instalaçoes eletricas existentes</t>
  </si>
  <si>
    <t>revisão e resauro do forro de madeira e entarugamento</t>
  </si>
  <si>
    <t>4.6</t>
  </si>
  <si>
    <t>Estrut. Madeira telha fibroc. Aluminio ou plast.</t>
  </si>
  <si>
    <t>Cobertura com telha fibroc. 6 mm</t>
  </si>
  <si>
    <t>4.7</t>
  </si>
  <si>
    <t>pintura esmalte brilhos/ ferro estrutura metalica 2 demãos</t>
  </si>
  <si>
    <t>limpeza da fossa septica existente</t>
  </si>
  <si>
    <t>ralo sifonado saida lisac/ grelha100x0,40 saida 40mm</t>
  </si>
  <si>
    <t>8.7</t>
  </si>
  <si>
    <t>Laje pre moldada</t>
  </si>
  <si>
    <t>tela de proteçao</t>
  </si>
  <si>
    <t>LOCAL: Frei Rogerio  DATA: 29/01/2015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</si>
</sst>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b/>
      <sz val="10"/>
      <color indexed="10"/>
      <name val="Arial"/>
      <family val="2"/>
    </font>
    <font>
      <sz val="10"/>
      <color indexed="10"/>
      <name val="Arial"/>
    </font>
    <font>
      <b/>
      <sz val="10"/>
      <color indexed="8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65" fontId="0" fillId="0" borderId="1" xfId="3" applyFont="1" applyBorder="1"/>
    <xf numFmtId="165" fontId="3" fillId="0" borderId="1" xfId="3" applyFont="1" applyBorder="1"/>
    <xf numFmtId="164" fontId="6" fillId="0" borderId="1" xfId="1" applyFont="1" applyBorder="1"/>
    <xf numFmtId="9" fontId="7" fillId="0" borderId="1" xfId="2" applyFont="1" applyBorder="1"/>
    <xf numFmtId="164" fontId="0" fillId="0" borderId="1" xfId="1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5" xfId="3" applyFont="1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3" xfId="1" applyNumberFormat="1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165" fontId="4" fillId="0" borderId="1" xfId="3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3" applyNumberFormat="1" applyFont="1" applyBorder="1" applyAlignment="1" applyProtection="1">
      <alignment horizontal="right" vertical="center" wrapText="1"/>
      <protection locked="0"/>
    </xf>
    <xf numFmtId="165" fontId="0" fillId="0" borderId="3" xfId="3" applyFont="1" applyBorder="1"/>
    <xf numFmtId="4" fontId="0" fillId="0" borderId="5" xfId="0" applyNumberFormat="1" applyBorder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1" xfId="0" applyFont="1" applyBorder="1"/>
    <xf numFmtId="165" fontId="0" fillId="0" borderId="1" xfId="3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165" fontId="3" fillId="0" borderId="1" xfId="3" applyNumberFormat="1" applyFont="1" applyBorder="1"/>
    <xf numFmtId="4" fontId="4" fillId="0" borderId="3" xfId="1" applyNumberFormat="1" applyFont="1" applyBorder="1" applyAlignment="1" applyProtection="1">
      <alignment horizontal="right"/>
      <protection locked="0"/>
    </xf>
    <xf numFmtId="2" fontId="0" fillId="0" borderId="1" xfId="3" applyNumberFormat="1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51"/>
  <sheetViews>
    <sheetView tabSelected="1" topLeftCell="A133" zoomScale="96" zoomScaleNormal="96" workbookViewId="0">
      <selection activeCell="A150" sqref="A150"/>
    </sheetView>
  </sheetViews>
  <sheetFormatPr defaultRowHeight="12.75" x14ac:dyDescent="0.2"/>
  <cols>
    <col min="2" max="2" width="52.140625" customWidth="1"/>
    <col min="3" max="3" width="6.140625" customWidth="1"/>
    <col min="4" max="4" width="12" bestFit="1" customWidth="1"/>
    <col min="5" max="5" width="14.28515625" customWidth="1"/>
    <col min="6" max="6" width="16.5703125" bestFit="1" customWidth="1"/>
    <col min="7" max="7" width="15.5703125" customWidth="1"/>
    <col min="8" max="8" width="16.28515625" customWidth="1"/>
    <col min="9" max="9" width="15.140625" customWidth="1"/>
    <col min="10" max="10" width="15.7109375" customWidth="1"/>
  </cols>
  <sheetData>
    <row r="2" spans="1:10" ht="15" x14ac:dyDescent="0.2">
      <c r="A2" s="79"/>
      <c r="B2" s="80"/>
      <c r="C2" s="80"/>
      <c r="D2" s="80"/>
      <c r="E2" s="80"/>
      <c r="F2" s="81"/>
      <c r="G2" s="2"/>
      <c r="H2" s="70"/>
      <c r="I2" s="71"/>
      <c r="J2" s="72"/>
    </row>
    <row r="3" spans="1:10" x14ac:dyDescent="0.2">
      <c r="A3" s="64" t="s">
        <v>191</v>
      </c>
      <c r="B3" s="65"/>
      <c r="C3" s="65"/>
      <c r="D3" s="66"/>
      <c r="E3" s="64"/>
      <c r="F3" s="65"/>
      <c r="G3" s="66"/>
      <c r="H3" s="73"/>
      <c r="I3" s="74"/>
      <c r="J3" s="75"/>
    </row>
    <row r="4" spans="1:10" x14ac:dyDescent="0.2">
      <c r="A4" s="67" t="s">
        <v>190</v>
      </c>
      <c r="B4" s="68"/>
      <c r="C4" s="68"/>
      <c r="D4" s="69"/>
      <c r="E4" s="64"/>
      <c r="F4" s="65"/>
      <c r="G4" s="66"/>
      <c r="H4" s="73"/>
      <c r="I4" s="74"/>
      <c r="J4" s="75"/>
    </row>
    <row r="5" spans="1:10" x14ac:dyDescent="0.2">
      <c r="A5" s="67" t="s">
        <v>15</v>
      </c>
      <c r="B5" s="68"/>
      <c r="C5" s="68"/>
      <c r="D5" s="69"/>
      <c r="E5" s="64"/>
      <c r="F5" s="65"/>
      <c r="G5" s="66"/>
      <c r="H5" s="73"/>
      <c r="I5" s="74"/>
      <c r="J5" s="75"/>
    </row>
    <row r="6" spans="1:10" x14ac:dyDescent="0.2">
      <c r="A6" s="82" t="s">
        <v>189</v>
      </c>
      <c r="B6" s="83"/>
      <c r="C6" s="83"/>
      <c r="D6" s="83"/>
      <c r="E6" s="83"/>
      <c r="F6" s="83"/>
      <c r="G6" s="84"/>
      <c r="H6" s="73"/>
      <c r="I6" s="74"/>
      <c r="J6" s="75"/>
    </row>
    <row r="7" spans="1:10" x14ac:dyDescent="0.2">
      <c r="A7" s="85"/>
      <c r="B7" s="87"/>
      <c r="C7" s="85"/>
      <c r="D7" s="86"/>
      <c r="E7" s="86"/>
      <c r="F7" s="86"/>
      <c r="G7" s="87"/>
      <c r="H7" s="73"/>
      <c r="I7" s="74"/>
      <c r="J7" s="75"/>
    </row>
    <row r="8" spans="1:10" x14ac:dyDescent="0.2">
      <c r="A8" s="92"/>
      <c r="B8" s="93"/>
      <c r="C8" s="93"/>
      <c r="D8" s="93"/>
      <c r="E8" s="93"/>
      <c r="F8" s="93"/>
      <c r="G8" s="94"/>
      <c r="H8" s="73"/>
      <c r="I8" s="74"/>
      <c r="J8" s="75"/>
    </row>
    <row r="9" spans="1:10" x14ac:dyDescent="0.2">
      <c r="A9" s="85"/>
      <c r="B9" s="86"/>
      <c r="C9" s="86"/>
      <c r="D9" s="86"/>
      <c r="E9" s="86"/>
      <c r="F9" s="86"/>
      <c r="G9" s="87"/>
      <c r="H9" s="73"/>
      <c r="I9" s="74"/>
      <c r="J9" s="75"/>
    </row>
    <row r="10" spans="1:10" x14ac:dyDescent="0.2">
      <c r="A10" s="9"/>
      <c r="B10" s="9"/>
      <c r="C10" s="9"/>
      <c r="D10" s="9"/>
      <c r="E10" s="9"/>
      <c r="F10" s="9"/>
      <c r="G10" s="9"/>
      <c r="H10" s="73"/>
      <c r="I10" s="74"/>
      <c r="J10" s="75"/>
    </row>
    <row r="11" spans="1:10" x14ac:dyDescent="0.2">
      <c r="A11" s="9"/>
      <c r="B11" s="9"/>
      <c r="C11" s="9"/>
      <c r="D11" s="10"/>
      <c r="E11" s="10"/>
      <c r="F11" s="10"/>
      <c r="G11" s="10"/>
      <c r="H11" s="76"/>
      <c r="I11" s="77"/>
      <c r="J11" s="78"/>
    </row>
    <row r="12" spans="1:10" x14ac:dyDescent="0.2">
      <c r="A12" s="1"/>
      <c r="B12" s="1"/>
      <c r="C12" s="12"/>
      <c r="D12" s="23"/>
      <c r="E12" s="58" t="s">
        <v>4</v>
      </c>
      <c r="F12" s="59"/>
      <c r="G12" s="60"/>
      <c r="H12" s="58" t="s">
        <v>11</v>
      </c>
      <c r="I12" s="59"/>
      <c r="J12" s="60"/>
    </row>
    <row r="13" spans="1:10" x14ac:dyDescent="0.2">
      <c r="A13" s="14"/>
      <c r="B13" s="14"/>
      <c r="C13" s="20"/>
      <c r="D13" s="23"/>
      <c r="E13" s="61"/>
      <c r="F13" s="62"/>
      <c r="G13" s="63"/>
      <c r="H13" s="61"/>
      <c r="I13" s="62"/>
      <c r="J13" s="63"/>
    </row>
    <row r="14" spans="1:10" x14ac:dyDescent="0.2">
      <c r="A14" s="14" t="s">
        <v>0</v>
      </c>
      <c r="B14" s="24" t="s">
        <v>1</v>
      </c>
      <c r="C14" s="10" t="s">
        <v>8</v>
      </c>
      <c r="D14" s="27" t="s">
        <v>2</v>
      </c>
      <c r="E14" s="25" t="s">
        <v>5</v>
      </c>
      <c r="F14" s="25" t="s">
        <v>6</v>
      </c>
      <c r="G14" s="13" t="s">
        <v>9</v>
      </c>
      <c r="H14" s="15" t="s">
        <v>5</v>
      </c>
      <c r="I14" s="13" t="s">
        <v>6</v>
      </c>
      <c r="J14" s="15" t="s">
        <v>9</v>
      </c>
    </row>
    <row r="15" spans="1:10" x14ac:dyDescent="0.2">
      <c r="A15" s="18"/>
      <c r="B15" s="11"/>
      <c r="C15" s="18"/>
      <c r="D15" s="25"/>
      <c r="E15" s="17"/>
      <c r="F15" s="25" t="s">
        <v>7</v>
      </c>
      <c r="G15" s="13" t="s">
        <v>10</v>
      </c>
      <c r="H15" s="18"/>
      <c r="I15" s="13" t="s">
        <v>7</v>
      </c>
      <c r="J15" s="15" t="s">
        <v>10</v>
      </c>
    </row>
    <row r="16" spans="1:10" x14ac:dyDescent="0.2">
      <c r="A16" s="16"/>
      <c r="B16" s="29"/>
      <c r="C16" s="22"/>
      <c r="D16" s="26" t="s">
        <v>3</v>
      </c>
      <c r="E16" s="28"/>
      <c r="F16" s="28"/>
      <c r="G16" s="21" t="s">
        <v>7</v>
      </c>
      <c r="H16" s="22"/>
      <c r="I16" s="29"/>
      <c r="J16" s="15" t="s">
        <v>7</v>
      </c>
    </row>
    <row r="17" spans="1:10" x14ac:dyDescent="0.2">
      <c r="A17" s="45" t="s">
        <v>16</v>
      </c>
      <c r="B17" s="39" t="s">
        <v>12</v>
      </c>
      <c r="C17" s="16"/>
      <c r="D17" s="4"/>
      <c r="E17" s="8"/>
      <c r="F17" s="4"/>
      <c r="G17" s="4"/>
      <c r="H17" s="4"/>
      <c r="I17" s="37"/>
      <c r="J17" s="38"/>
    </row>
    <row r="18" spans="1:10" x14ac:dyDescent="0.2">
      <c r="A18" s="16" t="s">
        <v>17</v>
      </c>
      <c r="B18" s="30" t="s">
        <v>35</v>
      </c>
      <c r="C18" s="31" t="s">
        <v>182</v>
      </c>
      <c r="D18" s="32">
        <v>109.18</v>
      </c>
      <c r="E18" s="34">
        <v>6</v>
      </c>
      <c r="F18" s="35"/>
      <c r="G18" s="35"/>
      <c r="H18" s="4">
        <f>D18*E18</f>
        <v>655.08000000000004</v>
      </c>
      <c r="I18" s="4"/>
      <c r="J18" s="19"/>
    </row>
    <row r="19" spans="1:10" x14ac:dyDescent="0.2">
      <c r="A19" s="16" t="s">
        <v>18</v>
      </c>
      <c r="B19" s="30" t="s">
        <v>129</v>
      </c>
      <c r="C19" s="31" t="s">
        <v>182</v>
      </c>
      <c r="D19" s="32">
        <v>48.92</v>
      </c>
      <c r="E19" s="34">
        <v>285</v>
      </c>
      <c r="F19" s="35"/>
      <c r="G19" s="35"/>
      <c r="H19" s="4">
        <f t="shared" ref="H19:H46" si="0">D19*E19</f>
        <v>13942.2</v>
      </c>
      <c r="I19" s="4"/>
      <c r="J19" s="19"/>
    </row>
    <row r="20" spans="1:10" x14ac:dyDescent="0.2">
      <c r="A20" s="16" t="s">
        <v>19</v>
      </c>
      <c r="B20" s="30" t="s">
        <v>205</v>
      </c>
      <c r="C20" s="31" t="s">
        <v>182</v>
      </c>
      <c r="D20" s="32">
        <v>12</v>
      </c>
      <c r="E20" s="34">
        <v>33</v>
      </c>
      <c r="F20" s="35"/>
      <c r="G20" s="35"/>
      <c r="H20" s="4">
        <v>396</v>
      </c>
      <c r="I20" s="4"/>
      <c r="J20" s="4"/>
    </row>
    <row r="21" spans="1:10" x14ac:dyDescent="0.2">
      <c r="A21" s="15" t="s">
        <v>19</v>
      </c>
      <c r="B21" s="42" t="s">
        <v>130</v>
      </c>
      <c r="C21" s="31" t="s">
        <v>183</v>
      </c>
      <c r="D21" s="32">
        <v>310</v>
      </c>
      <c r="E21" s="34">
        <v>1</v>
      </c>
      <c r="F21" s="35"/>
      <c r="G21" s="35"/>
      <c r="H21" s="4">
        <f t="shared" si="0"/>
        <v>310</v>
      </c>
      <c r="I21" s="4"/>
      <c r="J21" s="4"/>
    </row>
    <row r="22" spans="1:10" x14ac:dyDescent="0.2">
      <c r="A22" s="52" t="s">
        <v>20</v>
      </c>
      <c r="B22" s="30" t="s">
        <v>131</v>
      </c>
      <c r="C22" s="31" t="s">
        <v>182</v>
      </c>
      <c r="D22" s="32">
        <v>7.12</v>
      </c>
      <c r="E22" s="34">
        <v>410</v>
      </c>
      <c r="F22" s="35"/>
      <c r="G22" s="35"/>
      <c r="H22" s="4">
        <f t="shared" si="0"/>
        <v>2919.2</v>
      </c>
      <c r="I22" s="4"/>
      <c r="J22" s="4"/>
    </row>
    <row r="23" spans="1:10" x14ac:dyDescent="0.2">
      <c r="A23" s="52" t="s">
        <v>36</v>
      </c>
      <c r="B23" s="30" t="s">
        <v>132</v>
      </c>
      <c r="C23" s="31" t="s">
        <v>182</v>
      </c>
      <c r="D23" s="32">
        <v>8.2200000000000006</v>
      </c>
      <c r="E23" s="34">
        <v>160</v>
      </c>
      <c r="F23" s="35"/>
      <c r="G23" s="35"/>
      <c r="H23" s="4">
        <f t="shared" si="0"/>
        <v>1315.2</v>
      </c>
      <c r="I23" s="4"/>
      <c r="J23" s="4"/>
    </row>
    <row r="24" spans="1:10" x14ac:dyDescent="0.2">
      <c r="A24" s="16" t="s">
        <v>37</v>
      </c>
      <c r="B24" s="30" t="s">
        <v>65</v>
      </c>
      <c r="C24" s="31" t="s">
        <v>182</v>
      </c>
      <c r="D24" s="32">
        <v>8.2200000000000006</v>
      </c>
      <c r="E24" s="34">
        <v>20</v>
      </c>
      <c r="F24" s="35"/>
      <c r="G24" s="35"/>
      <c r="H24" s="4">
        <f t="shared" si="0"/>
        <v>164.4</v>
      </c>
      <c r="I24" s="4"/>
      <c r="J24" s="4"/>
    </row>
    <row r="25" spans="1:10" x14ac:dyDescent="0.2">
      <c r="A25" s="16" t="s">
        <v>121</v>
      </c>
      <c r="B25" s="30" t="s">
        <v>192</v>
      </c>
      <c r="C25" s="31" t="s">
        <v>182</v>
      </c>
      <c r="D25" s="32">
        <v>7.75</v>
      </c>
      <c r="E25" s="34">
        <v>67</v>
      </c>
      <c r="F25" s="35"/>
      <c r="G25" s="35"/>
      <c r="H25" s="4">
        <f t="shared" si="0"/>
        <v>519.25</v>
      </c>
      <c r="I25" s="4"/>
      <c r="J25" s="4"/>
    </row>
    <row r="26" spans="1:10" x14ac:dyDescent="0.2">
      <c r="A26" s="16" t="s">
        <v>122</v>
      </c>
      <c r="B26" s="30" t="s">
        <v>133</v>
      </c>
      <c r="C26" s="31" t="s">
        <v>119</v>
      </c>
      <c r="D26" s="32">
        <v>22</v>
      </c>
      <c r="E26" s="34">
        <v>85</v>
      </c>
      <c r="F26" s="35"/>
      <c r="G26" s="35"/>
      <c r="H26" s="4">
        <f t="shared" si="0"/>
        <v>1870</v>
      </c>
      <c r="I26" s="4"/>
      <c r="J26" s="4"/>
    </row>
    <row r="27" spans="1:10" x14ac:dyDescent="0.2">
      <c r="A27" s="16" t="s">
        <v>123</v>
      </c>
      <c r="B27" s="30" t="s">
        <v>193</v>
      </c>
      <c r="C27" s="31" t="s">
        <v>183</v>
      </c>
      <c r="D27" s="32">
        <v>80</v>
      </c>
      <c r="E27" s="34">
        <v>5</v>
      </c>
      <c r="F27" s="35"/>
      <c r="G27" s="35"/>
      <c r="H27" s="4">
        <f t="shared" si="0"/>
        <v>400</v>
      </c>
      <c r="I27" s="4"/>
      <c r="J27" s="4"/>
    </row>
    <row r="28" spans="1:10" x14ac:dyDescent="0.2">
      <c r="A28" s="16" t="s">
        <v>124</v>
      </c>
      <c r="B28" s="30" t="s">
        <v>194</v>
      </c>
      <c r="C28" s="31" t="s">
        <v>119</v>
      </c>
      <c r="D28" s="32">
        <v>2350</v>
      </c>
      <c r="E28" s="34">
        <v>1</v>
      </c>
      <c r="F28" s="35"/>
      <c r="G28" s="35"/>
      <c r="H28" s="4">
        <f t="shared" si="0"/>
        <v>2350</v>
      </c>
      <c r="I28" s="4"/>
      <c r="J28" s="4"/>
    </row>
    <row r="29" spans="1:10" x14ac:dyDescent="0.2">
      <c r="A29" s="16" t="s">
        <v>125</v>
      </c>
      <c r="B29" s="30" t="s">
        <v>195</v>
      </c>
      <c r="C29" s="31" t="s">
        <v>182</v>
      </c>
      <c r="D29" s="32">
        <v>16</v>
      </c>
      <c r="E29" s="34">
        <v>33</v>
      </c>
      <c r="F29" s="35"/>
      <c r="G29" s="35"/>
      <c r="H29" s="4">
        <f t="shared" si="0"/>
        <v>528</v>
      </c>
      <c r="I29" s="4"/>
      <c r="J29" s="4"/>
    </row>
    <row r="30" spans="1:10" x14ac:dyDescent="0.2">
      <c r="A30" s="16" t="s">
        <v>126</v>
      </c>
      <c r="B30" s="30" t="s">
        <v>134</v>
      </c>
      <c r="C30" s="31" t="s">
        <v>182</v>
      </c>
      <c r="D30" s="32">
        <v>2.8</v>
      </c>
      <c r="E30" s="34">
        <v>1810</v>
      </c>
      <c r="F30" s="35"/>
      <c r="G30" s="35"/>
      <c r="H30" s="4">
        <f t="shared" si="0"/>
        <v>5068</v>
      </c>
      <c r="I30" s="4"/>
      <c r="J30" s="4"/>
    </row>
    <row r="31" spans="1:10" x14ac:dyDescent="0.2">
      <c r="A31" s="16" t="s">
        <v>127</v>
      </c>
      <c r="B31" s="30" t="s">
        <v>134</v>
      </c>
      <c r="C31" s="31" t="s">
        <v>182</v>
      </c>
      <c r="D31" s="32">
        <v>2.8</v>
      </c>
      <c r="E31" s="34">
        <v>1810</v>
      </c>
      <c r="F31" s="35"/>
      <c r="G31" s="35"/>
      <c r="H31" s="4">
        <f t="shared" ref="H31:H32" si="1">D31*E31</f>
        <v>5068</v>
      </c>
      <c r="I31" s="4"/>
      <c r="J31" s="4"/>
    </row>
    <row r="32" spans="1:10" x14ac:dyDescent="0.2">
      <c r="A32" s="16" t="s">
        <v>128</v>
      </c>
      <c r="B32" s="30" t="s">
        <v>204</v>
      </c>
      <c r="C32" s="31" t="s">
        <v>182</v>
      </c>
      <c r="D32" s="32">
        <v>55</v>
      </c>
      <c r="E32" s="34">
        <v>48</v>
      </c>
      <c r="F32" s="35"/>
      <c r="G32" s="35"/>
      <c r="H32" s="4">
        <f t="shared" si="1"/>
        <v>2640</v>
      </c>
      <c r="I32" s="4"/>
      <c r="J32" s="4"/>
    </row>
    <row r="33" spans="1:10" x14ac:dyDescent="0.2">
      <c r="A33" s="16"/>
      <c r="B33" s="30"/>
      <c r="C33" s="31"/>
      <c r="D33" s="32"/>
      <c r="E33" s="34"/>
      <c r="F33" s="35"/>
      <c r="G33" s="35"/>
      <c r="H33" s="4"/>
      <c r="I33" s="4"/>
      <c r="J33" s="4"/>
    </row>
    <row r="34" spans="1:10" x14ac:dyDescent="0.2">
      <c r="A34" s="16"/>
      <c r="B34" s="50" t="s">
        <v>13</v>
      </c>
      <c r="C34" s="31"/>
      <c r="D34" s="32"/>
      <c r="E34" s="34"/>
      <c r="F34" s="35"/>
      <c r="G34" s="41"/>
      <c r="H34" s="55">
        <f>H32+H31+H30+H29+H28+H27+H26+H25+H24+H23+H22+H21+H20+H19+H18</f>
        <v>38145.33</v>
      </c>
      <c r="I34" s="5"/>
      <c r="J34" s="5"/>
    </row>
    <row r="35" spans="1:10" x14ac:dyDescent="0.2">
      <c r="A35" s="1"/>
      <c r="B35" s="50"/>
      <c r="C35" s="31"/>
      <c r="D35" s="32"/>
      <c r="E35" s="34"/>
      <c r="F35" s="35"/>
      <c r="G35" s="41"/>
      <c r="H35" s="5"/>
      <c r="I35" s="5"/>
      <c r="J35" s="5"/>
    </row>
    <row r="36" spans="1:10" x14ac:dyDescent="0.2">
      <c r="A36" s="3" t="s">
        <v>21</v>
      </c>
      <c r="B36" s="40" t="s">
        <v>38</v>
      </c>
      <c r="C36" s="31"/>
      <c r="D36" s="33"/>
      <c r="E36" s="35"/>
      <c r="F36" s="35"/>
      <c r="G36" s="35"/>
      <c r="H36" s="5"/>
      <c r="I36" s="5"/>
      <c r="J36" s="5"/>
    </row>
    <row r="37" spans="1:10" x14ac:dyDescent="0.2">
      <c r="A37" s="1" t="s">
        <v>22</v>
      </c>
      <c r="B37" s="30" t="s">
        <v>135</v>
      </c>
      <c r="C37" s="31" t="s">
        <v>184</v>
      </c>
      <c r="D37" s="32">
        <v>26.93</v>
      </c>
      <c r="E37" s="36">
        <v>37</v>
      </c>
      <c r="F37" s="35"/>
      <c r="G37" s="35"/>
      <c r="H37" s="4">
        <f t="shared" si="0"/>
        <v>996.41</v>
      </c>
      <c r="I37" s="4"/>
      <c r="J37" s="4"/>
    </row>
    <row r="38" spans="1:10" x14ac:dyDescent="0.2">
      <c r="A38" s="1" t="s">
        <v>23</v>
      </c>
      <c r="B38" s="30" t="s">
        <v>136</v>
      </c>
      <c r="C38" s="31" t="s">
        <v>184</v>
      </c>
      <c r="D38" s="32">
        <v>985.36</v>
      </c>
      <c r="E38" s="36">
        <v>10.5</v>
      </c>
      <c r="F38" s="35"/>
      <c r="G38" s="35"/>
      <c r="H38" s="4">
        <f t="shared" si="0"/>
        <v>10346.280000000001</v>
      </c>
      <c r="I38" s="4"/>
      <c r="J38" s="4"/>
    </row>
    <row r="39" spans="1:10" x14ac:dyDescent="0.2">
      <c r="A39" s="1" t="s">
        <v>24</v>
      </c>
      <c r="B39" s="30" t="s">
        <v>137</v>
      </c>
      <c r="C39" s="31" t="s">
        <v>184</v>
      </c>
      <c r="D39" s="33">
        <v>985.36</v>
      </c>
      <c r="E39" s="33">
        <v>7.8</v>
      </c>
      <c r="F39" s="35"/>
      <c r="G39" s="35"/>
      <c r="H39" s="4">
        <f t="shared" si="0"/>
        <v>7685.808</v>
      </c>
      <c r="I39" s="4"/>
      <c r="J39" s="4"/>
    </row>
    <row r="40" spans="1:10" x14ac:dyDescent="0.2">
      <c r="A40" s="53"/>
      <c r="B40" s="30"/>
      <c r="C40" s="31"/>
      <c r="D40" s="54"/>
      <c r="E40" s="33"/>
      <c r="F40" s="35"/>
      <c r="G40" s="35"/>
      <c r="H40" s="4"/>
      <c r="I40" s="4"/>
      <c r="J40" s="4"/>
    </row>
    <row r="41" spans="1:10" x14ac:dyDescent="0.2">
      <c r="A41" s="1"/>
      <c r="B41" s="50" t="s">
        <v>13</v>
      </c>
      <c r="C41" s="31"/>
      <c r="D41" s="32"/>
      <c r="E41" s="36"/>
      <c r="F41" s="35"/>
      <c r="G41" s="35"/>
      <c r="H41" s="55">
        <f>H39+H38+H37</f>
        <v>19028.498</v>
      </c>
      <c r="I41" s="5"/>
      <c r="J41" s="5"/>
    </row>
    <row r="42" spans="1:10" x14ac:dyDescent="0.2">
      <c r="A42" s="1"/>
      <c r="B42" s="50"/>
      <c r="C42" s="31"/>
      <c r="D42" s="32"/>
      <c r="E42" s="36"/>
      <c r="F42" s="35"/>
      <c r="G42" s="35"/>
      <c r="H42" s="5"/>
      <c r="I42" s="5"/>
      <c r="J42" s="5"/>
    </row>
    <row r="43" spans="1:10" x14ac:dyDescent="0.2">
      <c r="A43" s="3" t="s">
        <v>25</v>
      </c>
      <c r="B43" s="40" t="s">
        <v>39</v>
      </c>
      <c r="C43" s="31"/>
      <c r="D43" s="33"/>
      <c r="E43" s="35"/>
      <c r="F43" s="35"/>
      <c r="G43" s="35"/>
      <c r="H43" s="4"/>
      <c r="I43" s="4"/>
      <c r="J43" s="4"/>
    </row>
    <row r="44" spans="1:10" x14ac:dyDescent="0.2">
      <c r="A44" s="1" t="s">
        <v>26</v>
      </c>
      <c r="B44" s="30" t="s">
        <v>138</v>
      </c>
      <c r="C44" s="31" t="s">
        <v>184</v>
      </c>
      <c r="D44" s="33">
        <v>1345.13</v>
      </c>
      <c r="E44" s="35">
        <v>2.5</v>
      </c>
      <c r="F44" s="35"/>
      <c r="G44" s="35"/>
      <c r="H44" s="4">
        <f t="shared" si="0"/>
        <v>3362.8250000000003</v>
      </c>
      <c r="I44" s="4"/>
      <c r="J44" s="4"/>
    </row>
    <row r="45" spans="1:10" x14ac:dyDescent="0.2">
      <c r="A45" s="1" t="s">
        <v>27</v>
      </c>
      <c r="B45" s="30" t="s">
        <v>139</v>
      </c>
      <c r="C45" s="31" t="s">
        <v>184</v>
      </c>
      <c r="D45" s="33">
        <v>1318.46</v>
      </c>
      <c r="E45" s="35">
        <v>5.9</v>
      </c>
      <c r="F45" s="35"/>
      <c r="G45" s="35"/>
      <c r="H45" s="4">
        <f t="shared" si="0"/>
        <v>7778.9140000000007</v>
      </c>
      <c r="I45" s="4"/>
      <c r="J45" s="4"/>
    </row>
    <row r="46" spans="1:10" x14ac:dyDescent="0.2">
      <c r="A46" s="1" t="s">
        <v>28</v>
      </c>
      <c r="B46" s="30" t="s">
        <v>140</v>
      </c>
      <c r="C46" s="31" t="s">
        <v>14</v>
      </c>
      <c r="D46" s="33">
        <v>51.45</v>
      </c>
      <c r="E46" s="35">
        <v>33</v>
      </c>
      <c r="F46" s="35"/>
      <c r="G46" s="35"/>
      <c r="H46" s="4">
        <f t="shared" si="0"/>
        <v>1697.8500000000001</v>
      </c>
      <c r="I46" s="4"/>
      <c r="J46" s="4"/>
    </row>
    <row r="47" spans="1:10" x14ac:dyDescent="0.2">
      <c r="A47" s="53"/>
      <c r="B47" s="30"/>
      <c r="C47" s="31"/>
      <c r="D47" s="54"/>
      <c r="E47" s="35"/>
      <c r="F47" s="35"/>
      <c r="G47" s="35"/>
      <c r="H47" s="4"/>
      <c r="I47" s="4"/>
      <c r="J47" s="4"/>
    </row>
    <row r="48" spans="1:10" x14ac:dyDescent="0.2">
      <c r="A48" s="1"/>
      <c r="B48" s="40" t="s">
        <v>13</v>
      </c>
      <c r="C48" s="31"/>
      <c r="D48" s="32"/>
      <c r="E48" s="33"/>
      <c r="F48" s="35"/>
      <c r="G48" s="35"/>
      <c r="H48" s="55">
        <f>H46+H45+H44</f>
        <v>12839.589000000002</v>
      </c>
      <c r="I48" s="5"/>
      <c r="J48" s="5"/>
    </row>
    <row r="49" spans="1:10" x14ac:dyDescent="0.2">
      <c r="A49" s="1"/>
      <c r="B49" s="40"/>
      <c r="C49" s="31"/>
      <c r="D49" s="32"/>
      <c r="E49" s="33"/>
      <c r="F49" s="35"/>
      <c r="G49" s="35"/>
      <c r="H49" s="5"/>
      <c r="I49" s="5"/>
      <c r="J49" s="5"/>
    </row>
    <row r="50" spans="1:10" x14ac:dyDescent="0.2">
      <c r="A50" s="3" t="s">
        <v>29</v>
      </c>
      <c r="B50" s="40" t="s">
        <v>40</v>
      </c>
      <c r="C50" s="31"/>
      <c r="D50" s="32"/>
      <c r="E50" s="33"/>
      <c r="F50" s="35"/>
      <c r="G50" s="35"/>
      <c r="H50" s="5"/>
      <c r="I50" s="5"/>
      <c r="J50" s="5"/>
    </row>
    <row r="51" spans="1:10" x14ac:dyDescent="0.2">
      <c r="A51" s="1" t="s">
        <v>30</v>
      </c>
      <c r="B51" s="30" t="s">
        <v>141</v>
      </c>
      <c r="C51" s="31" t="s">
        <v>182</v>
      </c>
      <c r="D51" s="56">
        <v>54.62</v>
      </c>
      <c r="E51" s="33">
        <v>96</v>
      </c>
      <c r="F51" s="35"/>
      <c r="G51" s="35"/>
      <c r="H51" s="4">
        <f>D51*E51</f>
        <v>5243.5199999999995</v>
      </c>
      <c r="I51" s="4"/>
      <c r="J51" s="4"/>
    </row>
    <row r="52" spans="1:10" x14ac:dyDescent="0.2">
      <c r="A52" s="1" t="s">
        <v>31</v>
      </c>
      <c r="B52" s="30" t="s">
        <v>142</v>
      </c>
      <c r="C52" s="31" t="s">
        <v>182</v>
      </c>
      <c r="D52" s="32">
        <v>35</v>
      </c>
      <c r="E52" s="33">
        <v>8.35</v>
      </c>
      <c r="F52" s="35"/>
      <c r="G52" s="35"/>
      <c r="H52" s="4">
        <f>D52*E52</f>
        <v>292.25</v>
      </c>
      <c r="I52" s="4"/>
      <c r="J52" s="4"/>
    </row>
    <row r="53" spans="1:10" x14ac:dyDescent="0.2">
      <c r="A53" s="1" t="s">
        <v>32</v>
      </c>
      <c r="B53" s="30" t="s">
        <v>143</v>
      </c>
      <c r="C53" s="51" t="s">
        <v>182</v>
      </c>
      <c r="D53" s="57">
        <v>140.91</v>
      </c>
      <c r="E53" s="4">
        <v>12</v>
      </c>
      <c r="F53" s="4"/>
      <c r="G53" s="4"/>
      <c r="H53" s="4">
        <f>D53*E53</f>
        <v>1690.92</v>
      </c>
      <c r="I53" s="4"/>
      <c r="J53" s="4"/>
    </row>
    <row r="54" spans="1:10" x14ac:dyDescent="0.2">
      <c r="A54" s="1" t="s">
        <v>34</v>
      </c>
      <c r="B54" s="30" t="s">
        <v>144</v>
      </c>
      <c r="C54" s="51" t="s">
        <v>182</v>
      </c>
      <c r="D54" s="57">
        <v>144.19</v>
      </c>
      <c r="E54" s="4">
        <v>3.2</v>
      </c>
      <c r="F54" s="4"/>
      <c r="G54" s="4"/>
      <c r="H54" s="4">
        <f t="shared" ref="H54:H94" si="2">D54*E54</f>
        <v>461.40800000000002</v>
      </c>
      <c r="I54" s="4"/>
      <c r="J54" s="4"/>
    </row>
    <row r="55" spans="1:10" x14ac:dyDescent="0.2">
      <c r="A55" s="1" t="s">
        <v>41</v>
      </c>
      <c r="B55" s="30" t="s">
        <v>42</v>
      </c>
      <c r="C55" s="51" t="s">
        <v>182</v>
      </c>
      <c r="D55" s="57">
        <v>108.54</v>
      </c>
      <c r="E55" s="4">
        <v>45.7</v>
      </c>
      <c r="F55" s="4"/>
      <c r="G55" s="4"/>
      <c r="H55" s="4">
        <f t="shared" si="2"/>
        <v>4960.2780000000002</v>
      </c>
      <c r="I55" s="4"/>
      <c r="J55" s="4"/>
    </row>
    <row r="56" spans="1:10" x14ac:dyDescent="0.2">
      <c r="A56" s="52" t="s">
        <v>196</v>
      </c>
      <c r="B56" s="30" t="s">
        <v>145</v>
      </c>
      <c r="C56" s="52" t="s">
        <v>43</v>
      </c>
      <c r="D56" s="57">
        <v>360.57</v>
      </c>
      <c r="E56" s="4">
        <v>2</v>
      </c>
      <c r="F56" s="4"/>
      <c r="G56" s="4"/>
      <c r="H56" s="4">
        <f t="shared" ref="H56:H57" si="3">D56*E56</f>
        <v>721.14</v>
      </c>
      <c r="I56" s="4"/>
      <c r="J56" s="4"/>
    </row>
    <row r="57" spans="1:10" x14ac:dyDescent="0.2">
      <c r="A57" s="52" t="s">
        <v>199</v>
      </c>
      <c r="B57" s="30" t="s">
        <v>146</v>
      </c>
      <c r="C57" s="52" t="s">
        <v>43</v>
      </c>
      <c r="D57" s="57">
        <v>491.81</v>
      </c>
      <c r="E57" s="4">
        <v>1</v>
      </c>
      <c r="F57" s="4"/>
      <c r="G57" s="4"/>
      <c r="H57" s="4">
        <f t="shared" si="3"/>
        <v>491.81</v>
      </c>
      <c r="I57" s="4"/>
      <c r="J57" s="4"/>
    </row>
    <row r="58" spans="1:10" ht="12.75" customHeight="1" x14ac:dyDescent="0.2">
      <c r="A58" s="46"/>
      <c r="B58" s="30"/>
      <c r="C58" s="51"/>
      <c r="D58" s="44"/>
      <c r="E58" s="4"/>
      <c r="F58" s="4"/>
      <c r="G58" s="4"/>
      <c r="H58" s="4"/>
      <c r="I58" s="4"/>
      <c r="J58" s="4"/>
    </row>
    <row r="59" spans="1:10" ht="0.75" hidden="1" customHeight="1" x14ac:dyDescent="0.2">
      <c r="A59" s="46"/>
      <c r="B59" s="30"/>
      <c r="C59" s="51"/>
      <c r="D59" s="44"/>
      <c r="E59" s="4"/>
      <c r="F59" s="4"/>
      <c r="G59" s="4"/>
      <c r="H59" s="4"/>
      <c r="I59" s="4"/>
      <c r="J59" s="4"/>
    </row>
    <row r="60" spans="1:10" hidden="1" x14ac:dyDescent="0.2">
      <c r="A60" s="46"/>
      <c r="B60" s="30"/>
      <c r="C60" s="51"/>
      <c r="D60" s="44"/>
      <c r="E60" s="4"/>
      <c r="F60" s="4"/>
      <c r="G60" s="4"/>
      <c r="H60" s="4"/>
      <c r="I60" s="4"/>
      <c r="J60" s="4"/>
    </row>
    <row r="61" spans="1:10" x14ac:dyDescent="0.2">
      <c r="A61" s="1"/>
      <c r="B61" s="40" t="s">
        <v>45</v>
      </c>
      <c r="C61" s="1"/>
      <c r="D61" s="44"/>
      <c r="E61" s="4"/>
      <c r="F61" s="4"/>
      <c r="G61" s="4"/>
      <c r="H61" s="55">
        <f>H60+H59+H58++H57+H56+H55+H54+H53+H52+H51</f>
        <v>13861.326000000001</v>
      </c>
      <c r="I61" s="4"/>
      <c r="J61" s="4"/>
    </row>
    <row r="62" spans="1:10" x14ac:dyDescent="0.2">
      <c r="A62" s="1"/>
      <c r="B62" s="30"/>
      <c r="C62" s="1"/>
      <c r="D62" s="44"/>
      <c r="E62" s="4"/>
      <c r="F62" s="4"/>
      <c r="G62" s="4"/>
      <c r="H62" s="4"/>
      <c r="I62" s="4"/>
      <c r="J62" s="4"/>
    </row>
    <row r="63" spans="1:10" x14ac:dyDescent="0.2">
      <c r="A63" s="3" t="s">
        <v>44</v>
      </c>
      <c r="B63" s="40" t="s">
        <v>46</v>
      </c>
      <c r="C63" s="1"/>
      <c r="D63" s="44"/>
      <c r="E63" s="4"/>
      <c r="F63" s="4"/>
      <c r="G63" s="4"/>
      <c r="H63" s="4"/>
      <c r="I63" s="4"/>
      <c r="J63" s="4"/>
    </row>
    <row r="64" spans="1:10" x14ac:dyDescent="0.2">
      <c r="A64" s="47" t="s">
        <v>47</v>
      </c>
      <c r="B64" s="30" t="s">
        <v>197</v>
      </c>
      <c r="C64" s="47" t="s">
        <v>182</v>
      </c>
      <c r="D64" s="44">
        <v>47</v>
      </c>
      <c r="E64" s="4">
        <v>350</v>
      </c>
      <c r="F64" s="4"/>
      <c r="G64" s="4"/>
      <c r="H64" s="4">
        <f t="shared" si="2"/>
        <v>16450</v>
      </c>
      <c r="I64" s="4"/>
      <c r="J64" s="4"/>
    </row>
    <row r="65" spans="1:10" x14ac:dyDescent="0.2">
      <c r="A65" s="47" t="s">
        <v>48</v>
      </c>
      <c r="B65" s="30" t="s">
        <v>198</v>
      </c>
      <c r="C65" s="47" t="s">
        <v>182</v>
      </c>
      <c r="D65" s="44">
        <v>28.75</v>
      </c>
      <c r="E65" s="4">
        <v>350</v>
      </c>
      <c r="F65" s="4"/>
      <c r="G65" s="4"/>
      <c r="H65" s="4">
        <f t="shared" si="2"/>
        <v>10062.5</v>
      </c>
      <c r="I65" s="4"/>
      <c r="J65" s="4"/>
    </row>
    <row r="66" spans="1:10" x14ac:dyDescent="0.2">
      <c r="A66" s="47" t="s">
        <v>49</v>
      </c>
      <c r="B66" s="30" t="s">
        <v>53</v>
      </c>
      <c r="C66" s="47" t="s">
        <v>182</v>
      </c>
      <c r="D66" s="44">
        <v>48</v>
      </c>
      <c r="E66" s="4">
        <v>75</v>
      </c>
      <c r="F66" s="4"/>
      <c r="G66" s="4"/>
      <c r="H66" s="4">
        <f t="shared" ref="H66:H69" si="4">D66*E66</f>
        <v>3600</v>
      </c>
      <c r="I66" s="4"/>
      <c r="J66" s="4"/>
    </row>
    <row r="67" spans="1:10" x14ac:dyDescent="0.2">
      <c r="A67" s="47" t="s">
        <v>50</v>
      </c>
      <c r="B67" s="30" t="s">
        <v>185</v>
      </c>
      <c r="C67" s="47" t="s">
        <v>14</v>
      </c>
      <c r="D67" s="44">
        <v>55.22</v>
      </c>
      <c r="E67" s="4">
        <v>52</v>
      </c>
      <c r="F67" s="4"/>
      <c r="G67" s="4"/>
      <c r="H67" s="4">
        <f t="shared" si="4"/>
        <v>2871.44</v>
      </c>
      <c r="I67" s="4"/>
      <c r="J67" s="4"/>
    </row>
    <row r="68" spans="1:10" x14ac:dyDescent="0.2">
      <c r="A68" s="47" t="s">
        <v>51</v>
      </c>
      <c r="B68" s="30" t="s">
        <v>186</v>
      </c>
      <c r="C68" s="47" t="s">
        <v>14</v>
      </c>
      <c r="D68" s="44">
        <v>42.46</v>
      </c>
      <c r="E68" s="4">
        <v>12</v>
      </c>
      <c r="F68" s="4"/>
      <c r="G68" s="4"/>
      <c r="H68" s="4">
        <f t="shared" si="4"/>
        <v>509.52</v>
      </c>
      <c r="I68" s="4"/>
      <c r="J68" s="4"/>
    </row>
    <row r="69" spans="1:10" x14ac:dyDescent="0.2">
      <c r="A69" s="47" t="s">
        <v>52</v>
      </c>
      <c r="B69" s="30" t="s">
        <v>187</v>
      </c>
      <c r="C69" s="47" t="s">
        <v>182</v>
      </c>
      <c r="D69" s="44">
        <v>12.6</v>
      </c>
      <c r="E69" s="4">
        <v>26.7</v>
      </c>
      <c r="F69" s="4"/>
      <c r="G69" s="4"/>
      <c r="H69" s="4">
        <f t="shared" si="4"/>
        <v>336.41999999999996</v>
      </c>
      <c r="I69" s="4"/>
      <c r="J69" s="4"/>
    </row>
    <row r="70" spans="1:10" x14ac:dyDescent="0.2">
      <c r="A70" s="47"/>
      <c r="B70" s="30"/>
      <c r="C70" s="47"/>
      <c r="D70" s="44"/>
      <c r="E70" s="4"/>
      <c r="F70" s="4"/>
      <c r="G70" s="4"/>
      <c r="H70" s="4"/>
      <c r="I70" s="4"/>
      <c r="J70" s="4"/>
    </row>
    <row r="71" spans="1:10" x14ac:dyDescent="0.2">
      <c r="A71" s="1"/>
      <c r="B71" s="40" t="s">
        <v>45</v>
      </c>
      <c r="C71" s="1"/>
      <c r="D71" s="44"/>
      <c r="E71" s="4"/>
      <c r="F71" s="4"/>
      <c r="G71" s="4"/>
      <c r="H71" s="55">
        <f>H70+H69+H68+H67+H66+H65+H64</f>
        <v>33829.880000000005</v>
      </c>
      <c r="I71" s="4"/>
      <c r="J71" s="4"/>
    </row>
    <row r="72" spans="1:10" x14ac:dyDescent="0.2">
      <c r="A72" s="1"/>
      <c r="B72" s="30"/>
      <c r="C72" s="1"/>
      <c r="D72" s="44"/>
      <c r="E72" s="4"/>
      <c r="F72" s="4"/>
      <c r="G72" s="4"/>
      <c r="H72" s="4"/>
      <c r="I72" s="4"/>
      <c r="J72" s="4"/>
    </row>
    <row r="73" spans="1:10" x14ac:dyDescent="0.2">
      <c r="A73" s="3" t="s">
        <v>54</v>
      </c>
      <c r="B73" s="40" t="s">
        <v>67</v>
      </c>
      <c r="C73" s="1"/>
      <c r="D73" s="44"/>
      <c r="E73" s="4"/>
      <c r="F73" s="4"/>
      <c r="G73" s="4"/>
      <c r="H73" s="4"/>
      <c r="I73" s="4"/>
      <c r="J73" s="4"/>
    </row>
    <row r="74" spans="1:10" x14ac:dyDescent="0.2">
      <c r="A74" s="47" t="s">
        <v>56</v>
      </c>
      <c r="B74" s="30" t="s">
        <v>148</v>
      </c>
      <c r="C74" s="47" t="s">
        <v>182</v>
      </c>
      <c r="D74" s="44">
        <v>4.97</v>
      </c>
      <c r="E74" s="4">
        <v>232</v>
      </c>
      <c r="F74" s="4"/>
      <c r="G74" s="4"/>
      <c r="H74" s="4">
        <f t="shared" si="2"/>
        <v>1153.04</v>
      </c>
      <c r="I74" s="4"/>
      <c r="J74" s="4"/>
    </row>
    <row r="75" spans="1:10" x14ac:dyDescent="0.2">
      <c r="A75" s="47" t="s">
        <v>57</v>
      </c>
      <c r="B75" s="30" t="s">
        <v>149</v>
      </c>
      <c r="C75" s="47" t="s">
        <v>182</v>
      </c>
      <c r="D75" s="44">
        <v>14.45</v>
      </c>
      <c r="E75" s="4">
        <v>232</v>
      </c>
      <c r="F75" s="4"/>
      <c r="G75" s="4"/>
      <c r="H75" s="4">
        <f t="shared" si="2"/>
        <v>3352.3999999999996</v>
      </c>
      <c r="I75" s="4"/>
      <c r="J75" s="4"/>
    </row>
    <row r="76" spans="1:10" x14ac:dyDescent="0.2">
      <c r="A76" s="47" t="s">
        <v>58</v>
      </c>
      <c r="B76" s="30" t="s">
        <v>150</v>
      </c>
      <c r="C76" s="47" t="s">
        <v>182</v>
      </c>
      <c r="D76" s="44">
        <v>7.46</v>
      </c>
      <c r="E76" s="4">
        <v>232</v>
      </c>
      <c r="F76" s="4"/>
      <c r="G76" s="4"/>
      <c r="H76" s="4">
        <f t="shared" si="2"/>
        <v>1730.72</v>
      </c>
      <c r="I76" s="4"/>
      <c r="J76" s="4"/>
    </row>
    <row r="77" spans="1:10" x14ac:dyDescent="0.2">
      <c r="A77" s="47" t="s">
        <v>59</v>
      </c>
      <c r="B77" s="30" t="s">
        <v>151</v>
      </c>
      <c r="C77" s="47" t="s">
        <v>182</v>
      </c>
      <c r="D77" s="44">
        <v>26.48</v>
      </c>
      <c r="E77" s="4">
        <v>80</v>
      </c>
      <c r="F77" s="4"/>
      <c r="G77" s="4"/>
      <c r="H77" s="4">
        <f t="shared" si="2"/>
        <v>2118.4</v>
      </c>
      <c r="I77" s="4"/>
      <c r="J77" s="4"/>
    </row>
    <row r="78" spans="1:10" x14ac:dyDescent="0.2">
      <c r="A78" s="47" t="s">
        <v>60</v>
      </c>
      <c r="B78" s="30" t="s">
        <v>152</v>
      </c>
      <c r="C78" s="47" t="s">
        <v>182</v>
      </c>
      <c r="D78" s="44">
        <v>4.93</v>
      </c>
      <c r="E78" s="4">
        <v>830</v>
      </c>
      <c r="F78" s="4"/>
      <c r="G78" s="4"/>
      <c r="H78" s="4">
        <f t="shared" si="2"/>
        <v>4091.8999999999996</v>
      </c>
      <c r="I78" s="4"/>
      <c r="J78" s="4"/>
    </row>
    <row r="79" spans="1:10" x14ac:dyDescent="0.2">
      <c r="A79" s="47" t="s">
        <v>61</v>
      </c>
      <c r="B79" s="30" t="s">
        <v>153</v>
      </c>
      <c r="C79" s="47" t="s">
        <v>182</v>
      </c>
      <c r="D79" s="44">
        <v>4.49</v>
      </c>
      <c r="E79" s="4">
        <v>830</v>
      </c>
      <c r="F79" s="4"/>
      <c r="G79" s="4"/>
      <c r="H79" s="4">
        <f t="shared" si="2"/>
        <v>3726.7000000000003</v>
      </c>
      <c r="I79" s="4"/>
      <c r="J79" s="4"/>
    </row>
    <row r="80" spans="1:10" x14ac:dyDescent="0.2">
      <c r="A80" s="47" t="s">
        <v>62</v>
      </c>
      <c r="B80" s="30" t="s">
        <v>154</v>
      </c>
      <c r="C80" s="47" t="s">
        <v>182</v>
      </c>
      <c r="D80" s="44">
        <v>15.24</v>
      </c>
      <c r="E80" s="4">
        <v>2019</v>
      </c>
      <c r="F80" s="4"/>
      <c r="G80" s="4"/>
      <c r="H80" s="4">
        <f t="shared" si="2"/>
        <v>30769.56</v>
      </c>
      <c r="I80" s="4"/>
      <c r="J80" s="4"/>
    </row>
    <row r="81" spans="1:10" x14ac:dyDescent="0.2">
      <c r="A81" s="47" t="s">
        <v>63</v>
      </c>
      <c r="B81" s="30" t="s">
        <v>75</v>
      </c>
      <c r="C81" s="47" t="s">
        <v>14</v>
      </c>
      <c r="D81" s="44">
        <v>15.24</v>
      </c>
      <c r="E81" s="4">
        <v>60</v>
      </c>
      <c r="F81" s="4"/>
      <c r="G81" s="4"/>
      <c r="H81" s="4">
        <f t="shared" si="2"/>
        <v>914.4</v>
      </c>
      <c r="I81" s="4"/>
      <c r="J81" s="4"/>
    </row>
    <row r="82" spans="1:10" x14ac:dyDescent="0.2">
      <c r="A82" s="47" t="s">
        <v>64</v>
      </c>
      <c r="B82" s="30" t="s">
        <v>200</v>
      </c>
      <c r="C82" s="47" t="s">
        <v>182</v>
      </c>
      <c r="D82" s="44">
        <v>18.09</v>
      </c>
      <c r="E82" s="4">
        <v>460</v>
      </c>
      <c r="F82" s="4"/>
      <c r="G82" s="4"/>
      <c r="H82" s="4">
        <f t="shared" si="2"/>
        <v>8321.4</v>
      </c>
      <c r="I82" s="4"/>
      <c r="J82" s="4"/>
    </row>
    <row r="83" spans="1:10" x14ac:dyDescent="0.2">
      <c r="A83" s="46" t="s">
        <v>147</v>
      </c>
      <c r="B83" s="30" t="s">
        <v>76</v>
      </c>
      <c r="C83" s="47" t="s">
        <v>182</v>
      </c>
      <c r="D83" s="44">
        <v>15.24</v>
      </c>
      <c r="E83" s="4">
        <v>72</v>
      </c>
      <c r="F83" s="4"/>
      <c r="G83" s="4"/>
      <c r="H83" s="4">
        <f t="shared" si="2"/>
        <v>1097.28</v>
      </c>
      <c r="I83" s="4"/>
      <c r="J83" s="4"/>
    </row>
    <row r="84" spans="1:10" x14ac:dyDescent="0.2">
      <c r="A84" s="47"/>
      <c r="B84" s="30"/>
      <c r="C84" s="1"/>
      <c r="D84" s="44"/>
      <c r="E84" s="4"/>
      <c r="F84" s="4"/>
      <c r="G84" s="4"/>
      <c r="H84" s="4"/>
      <c r="I84" s="4"/>
      <c r="J84" s="4"/>
    </row>
    <row r="85" spans="1:10" x14ac:dyDescent="0.2">
      <c r="A85" s="47"/>
      <c r="B85" s="40" t="s">
        <v>45</v>
      </c>
      <c r="C85" s="1"/>
      <c r="D85" s="44"/>
      <c r="E85" s="4"/>
      <c r="F85" s="4"/>
      <c r="G85" s="4"/>
      <c r="H85" s="55">
        <f>H83+H82+H81+H80+H79+H78+H77+H76+H75+H74</f>
        <v>57275.8</v>
      </c>
      <c r="I85" s="4"/>
      <c r="J85" s="4"/>
    </row>
    <row r="86" spans="1:10" x14ac:dyDescent="0.2">
      <c r="A86" s="47"/>
      <c r="B86" s="30"/>
      <c r="C86" s="1"/>
      <c r="D86" s="44"/>
      <c r="E86" s="4"/>
      <c r="F86" s="4"/>
      <c r="G86" s="4"/>
      <c r="H86" s="4"/>
      <c r="I86" s="4"/>
      <c r="J86" s="4"/>
    </row>
    <row r="87" spans="1:10" x14ac:dyDescent="0.2">
      <c r="A87" s="3" t="s">
        <v>66</v>
      </c>
      <c r="B87" s="40" t="s">
        <v>55</v>
      </c>
      <c r="C87" s="1"/>
      <c r="D87" s="44"/>
      <c r="E87" s="4"/>
      <c r="F87" s="4"/>
      <c r="G87" s="4"/>
      <c r="H87" s="4"/>
      <c r="I87" s="4"/>
      <c r="J87" s="4"/>
    </row>
    <row r="88" spans="1:10" x14ac:dyDescent="0.2">
      <c r="A88" s="47" t="s">
        <v>68</v>
      </c>
      <c r="B88" s="30" t="s">
        <v>155</v>
      </c>
      <c r="C88" s="47" t="s">
        <v>184</v>
      </c>
      <c r="D88" s="44">
        <v>343.8</v>
      </c>
      <c r="E88" s="4">
        <v>60</v>
      </c>
      <c r="F88" s="4"/>
      <c r="G88" s="4"/>
      <c r="H88" s="4">
        <f t="shared" si="2"/>
        <v>20628</v>
      </c>
      <c r="I88" s="4"/>
      <c r="J88" s="4"/>
    </row>
    <row r="89" spans="1:10" x14ac:dyDescent="0.2">
      <c r="A89" s="47" t="s">
        <v>69</v>
      </c>
      <c r="B89" s="30" t="s">
        <v>156</v>
      </c>
      <c r="C89" s="47" t="s">
        <v>182</v>
      </c>
      <c r="D89" s="44">
        <v>28.11</v>
      </c>
      <c r="E89" s="4">
        <v>66</v>
      </c>
      <c r="F89" s="4"/>
      <c r="G89" s="4"/>
      <c r="H89" s="4">
        <f t="shared" si="2"/>
        <v>1855.26</v>
      </c>
      <c r="I89" s="4"/>
      <c r="J89" s="4"/>
    </row>
    <row r="90" spans="1:10" x14ac:dyDescent="0.2">
      <c r="A90" s="47" t="s">
        <v>70</v>
      </c>
      <c r="B90" s="30" t="s">
        <v>157</v>
      </c>
      <c r="C90" s="47" t="s">
        <v>182</v>
      </c>
      <c r="D90" s="44">
        <v>43.88</v>
      </c>
      <c r="E90" s="4">
        <v>45</v>
      </c>
      <c r="F90" s="4"/>
      <c r="G90" s="4"/>
      <c r="H90" s="4">
        <f t="shared" si="2"/>
        <v>1974.6000000000001</v>
      </c>
      <c r="I90" s="4"/>
      <c r="J90" s="4"/>
    </row>
    <row r="91" spans="1:10" x14ac:dyDescent="0.2">
      <c r="A91" s="49" t="s">
        <v>71</v>
      </c>
      <c r="B91" s="48" t="s">
        <v>158</v>
      </c>
      <c r="C91" s="47" t="s">
        <v>182</v>
      </c>
      <c r="D91" s="44">
        <v>33.450000000000003</v>
      </c>
      <c r="E91" s="4">
        <v>45</v>
      </c>
      <c r="F91" s="4"/>
      <c r="G91" s="4"/>
      <c r="H91" s="4">
        <f t="shared" si="2"/>
        <v>1505.2500000000002</v>
      </c>
      <c r="I91" s="4"/>
      <c r="J91" s="4"/>
    </row>
    <row r="92" spans="1:10" x14ac:dyDescent="0.2">
      <c r="A92" s="47" t="s">
        <v>72</v>
      </c>
      <c r="B92" s="30" t="s">
        <v>159</v>
      </c>
      <c r="C92" s="47" t="s">
        <v>182</v>
      </c>
      <c r="D92" s="44">
        <v>71.39</v>
      </c>
      <c r="E92" s="4">
        <v>98.4</v>
      </c>
      <c r="F92" s="4"/>
      <c r="G92" s="4"/>
      <c r="H92" s="4">
        <f t="shared" si="2"/>
        <v>7024.7760000000007</v>
      </c>
      <c r="I92" s="4"/>
      <c r="J92" s="4"/>
    </row>
    <row r="93" spans="1:10" x14ac:dyDescent="0.2">
      <c r="A93" s="47" t="s">
        <v>73</v>
      </c>
      <c r="B93" s="30" t="s">
        <v>160</v>
      </c>
      <c r="C93" s="47" t="s">
        <v>14</v>
      </c>
      <c r="D93" s="44">
        <v>21.45</v>
      </c>
      <c r="E93" s="4">
        <v>6.5</v>
      </c>
      <c r="F93" s="4"/>
      <c r="G93" s="4"/>
      <c r="H93" s="4">
        <f t="shared" si="2"/>
        <v>139.42499999999998</v>
      </c>
      <c r="I93" s="4"/>
      <c r="J93" s="4"/>
    </row>
    <row r="94" spans="1:10" x14ac:dyDescent="0.2">
      <c r="A94" s="47" t="s">
        <v>74</v>
      </c>
      <c r="B94" s="30" t="s">
        <v>161</v>
      </c>
      <c r="C94" s="47" t="s">
        <v>14</v>
      </c>
      <c r="D94" s="44">
        <v>18</v>
      </c>
      <c r="E94" s="4">
        <v>128</v>
      </c>
      <c r="F94" s="4"/>
      <c r="G94" s="4"/>
      <c r="H94" s="4">
        <f t="shared" si="2"/>
        <v>2304</v>
      </c>
      <c r="I94" s="4"/>
      <c r="J94" s="4"/>
    </row>
    <row r="95" spans="1:10" x14ac:dyDescent="0.2">
      <c r="A95" s="47"/>
      <c r="B95" s="30"/>
      <c r="C95" s="1"/>
      <c r="D95" s="44"/>
      <c r="E95" s="4"/>
      <c r="F95" s="4"/>
      <c r="G95" s="4"/>
      <c r="H95" s="4"/>
      <c r="I95" s="4"/>
      <c r="J95" s="4"/>
    </row>
    <row r="96" spans="1:10" x14ac:dyDescent="0.2">
      <c r="A96" s="47"/>
      <c r="B96" s="40" t="s">
        <v>45</v>
      </c>
      <c r="C96" s="1"/>
      <c r="D96" s="44"/>
      <c r="E96" s="4"/>
      <c r="F96" s="4"/>
      <c r="G96" s="4"/>
      <c r="H96" s="55">
        <f>H94+H93+H92+H91+H90+H89+H88-0.001</f>
        <v>35431.310000000005</v>
      </c>
      <c r="I96" s="4"/>
      <c r="J96" s="4"/>
    </row>
    <row r="97" spans="1:10" x14ac:dyDescent="0.2">
      <c r="A97" s="47"/>
      <c r="B97" s="40"/>
      <c r="C97" s="1"/>
      <c r="D97" s="44"/>
      <c r="E97" s="4"/>
      <c r="F97" s="4"/>
      <c r="G97" s="4"/>
      <c r="H97" s="4"/>
      <c r="I97" s="4"/>
      <c r="J97" s="4"/>
    </row>
    <row r="98" spans="1:10" x14ac:dyDescent="0.2">
      <c r="A98" s="3" t="s">
        <v>77</v>
      </c>
      <c r="B98" s="40" t="s">
        <v>162</v>
      </c>
      <c r="C98" s="1"/>
      <c r="D98" s="44"/>
      <c r="E98" s="4"/>
      <c r="F98" s="4"/>
      <c r="G98" s="4"/>
      <c r="H98" s="4"/>
      <c r="I98" s="4"/>
      <c r="J98" s="4"/>
    </row>
    <row r="99" spans="1:10" x14ac:dyDescent="0.2">
      <c r="A99" s="47" t="s">
        <v>78</v>
      </c>
      <c r="B99" s="30" t="s">
        <v>163</v>
      </c>
      <c r="C99" s="47" t="s">
        <v>119</v>
      </c>
      <c r="D99" s="44">
        <v>358</v>
      </c>
      <c r="E99" s="4">
        <v>1</v>
      </c>
      <c r="F99" s="4"/>
      <c r="G99" s="4"/>
      <c r="H99" s="4">
        <f t="shared" ref="H99:H108" si="5">D99*E99</f>
        <v>358</v>
      </c>
      <c r="I99" s="4"/>
      <c r="J99" s="4"/>
    </row>
    <row r="100" spans="1:10" x14ac:dyDescent="0.2">
      <c r="A100" s="47" t="s">
        <v>79</v>
      </c>
      <c r="B100" s="30" t="s">
        <v>164</v>
      </c>
      <c r="C100" s="47" t="s">
        <v>119</v>
      </c>
      <c r="D100" s="44">
        <v>145.68</v>
      </c>
      <c r="E100" s="4">
        <v>1</v>
      </c>
      <c r="F100" s="4"/>
      <c r="G100" s="4"/>
      <c r="H100" s="4">
        <f t="shared" si="5"/>
        <v>145.68</v>
      </c>
      <c r="I100" s="4"/>
      <c r="J100" s="4"/>
    </row>
    <row r="101" spans="1:10" x14ac:dyDescent="0.2">
      <c r="A101" s="47" t="s">
        <v>80</v>
      </c>
      <c r="B101" s="30" t="s">
        <v>165</v>
      </c>
      <c r="C101" s="47" t="s">
        <v>119</v>
      </c>
      <c r="D101" s="44">
        <v>31.04</v>
      </c>
      <c r="E101" s="4">
        <v>1</v>
      </c>
      <c r="F101" s="4"/>
      <c r="G101" s="4"/>
      <c r="H101" s="4">
        <f t="shared" si="5"/>
        <v>31.04</v>
      </c>
      <c r="I101" s="4"/>
      <c r="J101" s="4"/>
    </row>
    <row r="102" spans="1:10" x14ac:dyDescent="0.2">
      <c r="A102" s="47" t="s">
        <v>81</v>
      </c>
      <c r="B102" s="30" t="s">
        <v>87</v>
      </c>
      <c r="C102" s="47" t="s">
        <v>119</v>
      </c>
      <c r="D102" s="44">
        <v>32.200000000000003</v>
      </c>
      <c r="E102" s="4">
        <v>1</v>
      </c>
      <c r="F102" s="4"/>
      <c r="G102" s="4"/>
      <c r="H102" s="4">
        <f t="shared" si="5"/>
        <v>32.200000000000003</v>
      </c>
      <c r="I102" s="4"/>
      <c r="J102" s="4"/>
    </row>
    <row r="103" spans="1:10" x14ac:dyDescent="0.2">
      <c r="A103" s="47" t="s">
        <v>82</v>
      </c>
      <c r="B103" s="30" t="s">
        <v>166</v>
      </c>
      <c r="C103" s="47" t="s">
        <v>119</v>
      </c>
      <c r="D103" s="44">
        <v>53.46</v>
      </c>
      <c r="E103" s="4">
        <v>1</v>
      </c>
      <c r="F103" s="4"/>
      <c r="G103" s="4"/>
      <c r="H103" s="4">
        <f t="shared" si="5"/>
        <v>53.46</v>
      </c>
      <c r="I103" s="4"/>
      <c r="J103" s="4"/>
    </row>
    <row r="104" spans="1:10" x14ac:dyDescent="0.2">
      <c r="A104" s="47" t="s">
        <v>83</v>
      </c>
      <c r="B104" s="30" t="s">
        <v>167</v>
      </c>
      <c r="C104" s="47" t="s">
        <v>119</v>
      </c>
      <c r="D104" s="44">
        <v>123.33</v>
      </c>
      <c r="E104" s="4">
        <v>1</v>
      </c>
      <c r="F104" s="4"/>
      <c r="G104" s="4"/>
      <c r="H104" s="4">
        <f t="shared" si="5"/>
        <v>123.33</v>
      </c>
      <c r="I104" s="4"/>
      <c r="J104" s="4"/>
    </row>
    <row r="105" spans="1:10" x14ac:dyDescent="0.2">
      <c r="A105" s="47" t="s">
        <v>203</v>
      </c>
      <c r="B105" s="30" t="s">
        <v>168</v>
      </c>
      <c r="C105" s="47" t="s">
        <v>119</v>
      </c>
      <c r="D105" s="44">
        <v>180.1</v>
      </c>
      <c r="E105" s="4">
        <v>1</v>
      </c>
      <c r="F105" s="4"/>
      <c r="G105" s="4"/>
      <c r="H105" s="4">
        <f t="shared" si="5"/>
        <v>180.1</v>
      </c>
      <c r="I105" s="4"/>
      <c r="J105" s="4"/>
    </row>
    <row r="106" spans="1:10" x14ac:dyDescent="0.2">
      <c r="A106" s="47" t="s">
        <v>84</v>
      </c>
      <c r="B106" s="30" t="s">
        <v>169</v>
      </c>
      <c r="C106" s="47" t="s">
        <v>182</v>
      </c>
      <c r="D106" s="44">
        <v>123.33</v>
      </c>
      <c r="E106" s="4">
        <v>1</v>
      </c>
      <c r="F106" s="4"/>
      <c r="G106" s="4"/>
      <c r="H106" s="4">
        <f t="shared" si="5"/>
        <v>123.33</v>
      </c>
      <c r="I106" s="4"/>
      <c r="J106" s="4"/>
    </row>
    <row r="107" spans="1:10" x14ac:dyDescent="0.2">
      <c r="A107" s="47" t="s">
        <v>85</v>
      </c>
      <c r="B107" s="30" t="s">
        <v>201</v>
      </c>
      <c r="C107" s="47" t="s">
        <v>119</v>
      </c>
      <c r="D107" s="44">
        <v>347.75</v>
      </c>
      <c r="E107" s="4">
        <v>1</v>
      </c>
      <c r="F107" s="4"/>
      <c r="G107" s="4"/>
      <c r="H107" s="4">
        <f t="shared" si="5"/>
        <v>347.75</v>
      </c>
      <c r="I107" s="4"/>
      <c r="J107" s="4"/>
    </row>
    <row r="108" spans="1:10" x14ac:dyDescent="0.2">
      <c r="A108" s="47" t="s">
        <v>86</v>
      </c>
      <c r="B108" s="30" t="s">
        <v>170</v>
      </c>
      <c r="C108" s="47" t="s">
        <v>119</v>
      </c>
      <c r="D108" s="44">
        <v>479.25</v>
      </c>
      <c r="E108" s="4">
        <v>1</v>
      </c>
      <c r="F108" s="4"/>
      <c r="G108" s="4"/>
      <c r="H108" s="4">
        <f t="shared" si="5"/>
        <v>479.25</v>
      </c>
      <c r="I108" s="4"/>
      <c r="J108" s="4"/>
    </row>
    <row r="109" spans="1:10" x14ac:dyDescent="0.2">
      <c r="A109" s="47"/>
      <c r="B109" s="30"/>
      <c r="C109" s="47"/>
      <c r="D109" s="44"/>
      <c r="E109" s="4"/>
      <c r="F109" s="4"/>
      <c r="G109" s="4"/>
      <c r="H109" s="4"/>
      <c r="I109" s="4"/>
      <c r="J109" s="4"/>
    </row>
    <row r="110" spans="1:10" x14ac:dyDescent="0.2">
      <c r="A110" s="47"/>
      <c r="B110" s="40" t="s">
        <v>45</v>
      </c>
      <c r="C110" s="1"/>
      <c r="D110" s="44"/>
      <c r="E110" s="4"/>
      <c r="F110" s="4"/>
      <c r="G110" s="4"/>
      <c r="H110" s="55">
        <f>H109+H108+H107+H106+H105+H104+H103+H102+H101+H100+H99</f>
        <v>1874.14</v>
      </c>
      <c r="I110" s="4"/>
      <c r="J110" s="4"/>
    </row>
    <row r="111" spans="1:10" x14ac:dyDescent="0.2">
      <c r="A111" s="47"/>
      <c r="B111" s="40"/>
      <c r="C111" s="1"/>
      <c r="D111" s="44"/>
      <c r="E111" s="4"/>
      <c r="F111" s="4"/>
      <c r="G111" s="4"/>
      <c r="H111" s="4"/>
      <c r="I111" s="4"/>
      <c r="J111" s="4"/>
    </row>
    <row r="112" spans="1:10" x14ac:dyDescent="0.2">
      <c r="A112" s="3" t="s">
        <v>88</v>
      </c>
      <c r="B112" s="40" t="s">
        <v>89</v>
      </c>
      <c r="C112" s="1"/>
      <c r="D112" s="44"/>
      <c r="E112" s="4"/>
      <c r="F112" s="4"/>
      <c r="G112" s="4"/>
      <c r="H112" s="4"/>
      <c r="I112" s="4"/>
      <c r="J112" s="4"/>
    </row>
    <row r="113" spans="1:10" x14ac:dyDescent="0.2">
      <c r="A113" s="47" t="s">
        <v>90</v>
      </c>
      <c r="B113" s="30" t="s">
        <v>98</v>
      </c>
      <c r="C113" s="47" t="s">
        <v>14</v>
      </c>
      <c r="D113" s="44">
        <v>30.64</v>
      </c>
      <c r="E113" s="4">
        <v>66</v>
      </c>
      <c r="F113" s="4"/>
      <c r="G113" s="4"/>
      <c r="H113" s="4">
        <f t="shared" ref="H113:H121" si="6">E113*D113</f>
        <v>2022.24</v>
      </c>
      <c r="I113" s="4"/>
      <c r="J113" s="4"/>
    </row>
    <row r="114" spans="1:10" x14ac:dyDescent="0.2">
      <c r="A114" s="47" t="s">
        <v>91</v>
      </c>
      <c r="B114" s="30" t="s">
        <v>99</v>
      </c>
      <c r="C114" s="47" t="s">
        <v>14</v>
      </c>
      <c r="D114" s="44">
        <v>20.56</v>
      </c>
      <c r="E114" s="4">
        <v>85</v>
      </c>
      <c r="F114" s="4"/>
      <c r="G114" s="4"/>
      <c r="H114" s="4">
        <f t="shared" si="6"/>
        <v>1747.6</v>
      </c>
      <c r="I114" s="4"/>
      <c r="J114" s="4"/>
    </row>
    <row r="115" spans="1:10" x14ac:dyDescent="0.2">
      <c r="A115" s="47" t="s">
        <v>92</v>
      </c>
      <c r="B115" s="30" t="s">
        <v>171</v>
      </c>
      <c r="C115" s="47" t="s">
        <v>14</v>
      </c>
      <c r="D115" s="44">
        <v>25.42</v>
      </c>
      <c r="E115" s="4">
        <v>90</v>
      </c>
      <c r="F115" s="4"/>
      <c r="G115" s="4"/>
      <c r="H115" s="4">
        <f t="shared" si="6"/>
        <v>2287.8000000000002</v>
      </c>
      <c r="I115" s="4"/>
      <c r="J115" s="4"/>
    </row>
    <row r="116" spans="1:10" x14ac:dyDescent="0.2">
      <c r="A116" s="47" t="s">
        <v>93</v>
      </c>
      <c r="B116" s="30" t="s">
        <v>100</v>
      </c>
      <c r="C116" s="47" t="s">
        <v>14</v>
      </c>
      <c r="D116" s="44">
        <v>5.79</v>
      </c>
      <c r="E116" s="4">
        <v>65</v>
      </c>
      <c r="F116" s="4"/>
      <c r="G116" s="4"/>
      <c r="H116" s="4">
        <f t="shared" si="6"/>
        <v>376.35</v>
      </c>
      <c r="I116" s="4"/>
      <c r="J116" s="4"/>
    </row>
    <row r="117" spans="1:10" x14ac:dyDescent="0.2">
      <c r="A117" s="47" t="s">
        <v>94</v>
      </c>
      <c r="B117" s="30" t="s">
        <v>101</v>
      </c>
      <c r="C117" s="47" t="s">
        <v>14</v>
      </c>
      <c r="D117" s="44">
        <v>9.51</v>
      </c>
      <c r="E117" s="4">
        <v>55</v>
      </c>
      <c r="F117" s="4"/>
      <c r="G117" s="4"/>
      <c r="H117" s="4">
        <f t="shared" si="6"/>
        <v>523.04999999999995</v>
      </c>
      <c r="I117" s="4"/>
      <c r="J117" s="4"/>
    </row>
    <row r="118" spans="1:10" x14ac:dyDescent="0.2">
      <c r="A118" s="47" t="s">
        <v>95</v>
      </c>
      <c r="B118" s="30" t="s">
        <v>102</v>
      </c>
      <c r="C118" s="47" t="s">
        <v>14</v>
      </c>
      <c r="D118" s="44">
        <v>12.99</v>
      </c>
      <c r="E118" s="4">
        <v>60</v>
      </c>
      <c r="F118" s="4"/>
      <c r="G118" s="4"/>
      <c r="H118" s="4">
        <f t="shared" si="6"/>
        <v>779.4</v>
      </c>
      <c r="I118" s="4"/>
      <c r="J118" s="4"/>
    </row>
    <row r="119" spans="1:10" x14ac:dyDescent="0.2">
      <c r="A119" s="47" t="s">
        <v>96</v>
      </c>
      <c r="B119" s="30" t="s">
        <v>172</v>
      </c>
      <c r="C119" s="47" t="s">
        <v>119</v>
      </c>
      <c r="D119" s="44">
        <v>29</v>
      </c>
      <c r="E119" s="4">
        <v>8</v>
      </c>
      <c r="F119" s="4"/>
      <c r="G119" s="4"/>
      <c r="H119" s="4">
        <f t="shared" si="6"/>
        <v>232</v>
      </c>
      <c r="I119" s="4"/>
      <c r="J119" s="4"/>
    </row>
    <row r="120" spans="1:10" x14ac:dyDescent="0.2">
      <c r="A120" s="47" t="s">
        <v>97</v>
      </c>
      <c r="B120" s="30" t="s">
        <v>202</v>
      </c>
      <c r="C120" s="47" t="s">
        <v>119</v>
      </c>
      <c r="D120" s="44">
        <v>10.78</v>
      </c>
      <c r="E120" s="4">
        <v>7</v>
      </c>
      <c r="F120" s="4"/>
      <c r="G120" s="4"/>
      <c r="H120" s="4">
        <f t="shared" si="6"/>
        <v>75.459999999999994</v>
      </c>
      <c r="I120" s="4"/>
      <c r="J120" s="4"/>
    </row>
    <row r="121" spans="1:10" x14ac:dyDescent="0.2">
      <c r="A121" s="47" t="s">
        <v>120</v>
      </c>
      <c r="B121" s="30" t="s">
        <v>173</v>
      </c>
      <c r="C121" s="47" t="s">
        <v>188</v>
      </c>
      <c r="D121" s="44">
        <v>695.5</v>
      </c>
      <c r="E121" s="4">
        <v>1</v>
      </c>
      <c r="F121" s="4"/>
      <c r="G121" s="4"/>
      <c r="H121" s="4">
        <f t="shared" si="6"/>
        <v>695.5</v>
      </c>
      <c r="I121" s="4"/>
      <c r="J121" s="4"/>
    </row>
    <row r="122" spans="1:10" x14ac:dyDescent="0.2">
      <c r="A122" s="47"/>
      <c r="B122" s="40"/>
      <c r="C122" s="1"/>
      <c r="D122" s="44"/>
      <c r="E122" s="4"/>
      <c r="F122" s="4"/>
      <c r="G122" s="4"/>
      <c r="H122" s="4"/>
      <c r="I122" s="4"/>
      <c r="J122" s="4"/>
    </row>
    <row r="123" spans="1:10" x14ac:dyDescent="0.2">
      <c r="A123" s="47"/>
      <c r="B123" s="40" t="s">
        <v>45</v>
      </c>
      <c r="C123" s="1"/>
      <c r="D123" s="44"/>
      <c r="E123" s="4"/>
      <c r="F123" s="4"/>
      <c r="G123" s="4"/>
      <c r="H123" s="55">
        <f>H121+H120+H119+H118+H117+H116+H115+H114+H113</f>
        <v>8739.4</v>
      </c>
      <c r="I123" s="4"/>
      <c r="J123" s="4"/>
    </row>
    <row r="124" spans="1:10" x14ac:dyDescent="0.2">
      <c r="A124" s="47"/>
      <c r="B124" s="30"/>
      <c r="C124" s="1"/>
      <c r="D124" s="44"/>
      <c r="E124" s="4"/>
      <c r="F124" s="4"/>
      <c r="G124" s="4"/>
      <c r="H124" s="4"/>
      <c r="I124" s="4"/>
      <c r="J124" s="4"/>
    </row>
    <row r="125" spans="1:10" x14ac:dyDescent="0.2">
      <c r="A125" s="3" t="s">
        <v>103</v>
      </c>
      <c r="B125" s="40" t="s">
        <v>104</v>
      </c>
      <c r="C125" s="1"/>
      <c r="D125" s="44"/>
      <c r="E125" s="4"/>
      <c r="F125" s="4"/>
      <c r="G125" s="4"/>
      <c r="H125" s="4"/>
      <c r="I125" s="4"/>
      <c r="J125" s="4"/>
    </row>
    <row r="126" spans="1:10" x14ac:dyDescent="0.2">
      <c r="A126" s="47"/>
      <c r="B126" s="30"/>
      <c r="C126" s="47"/>
      <c r="D126" s="44"/>
      <c r="E126" s="4"/>
      <c r="F126" s="4"/>
      <c r="G126" s="4"/>
      <c r="H126" s="4"/>
      <c r="I126" s="4"/>
      <c r="J126" s="4"/>
    </row>
    <row r="127" spans="1:10" x14ac:dyDescent="0.2">
      <c r="A127" s="47" t="s">
        <v>105</v>
      </c>
      <c r="B127" s="30" t="s">
        <v>174</v>
      </c>
      <c r="C127" s="47" t="s">
        <v>119</v>
      </c>
      <c r="D127" s="44">
        <v>57.49</v>
      </c>
      <c r="E127" s="4">
        <v>3</v>
      </c>
      <c r="F127" s="4"/>
      <c r="G127" s="4"/>
      <c r="H127" s="4">
        <f t="shared" ref="H127:H140" si="7">D127*E127</f>
        <v>172.47</v>
      </c>
      <c r="I127" s="4"/>
      <c r="J127" s="4"/>
    </row>
    <row r="128" spans="1:10" x14ac:dyDescent="0.2">
      <c r="A128" s="47" t="s">
        <v>106</v>
      </c>
      <c r="B128" s="30" t="s">
        <v>175</v>
      </c>
      <c r="C128" s="47" t="s">
        <v>14</v>
      </c>
      <c r="D128" s="44">
        <v>3.79</v>
      </c>
      <c r="E128" s="4">
        <v>1200</v>
      </c>
      <c r="F128" s="4"/>
      <c r="G128" s="4"/>
      <c r="H128" s="4">
        <f t="shared" ref="H128:H134" si="8">D128*E128</f>
        <v>4548</v>
      </c>
      <c r="I128" s="4"/>
      <c r="J128" s="4"/>
    </row>
    <row r="129" spans="1:10" x14ac:dyDescent="0.2">
      <c r="A129" s="47" t="s">
        <v>107</v>
      </c>
      <c r="B129" s="30" t="s">
        <v>113</v>
      </c>
      <c r="C129" s="47" t="s">
        <v>119</v>
      </c>
      <c r="D129" s="44">
        <v>18.46</v>
      </c>
      <c r="E129" s="4">
        <v>4</v>
      </c>
      <c r="F129" s="4"/>
      <c r="G129" s="4"/>
      <c r="H129" s="4">
        <f t="shared" si="8"/>
        <v>73.84</v>
      </c>
      <c r="I129" s="4"/>
      <c r="J129" s="4"/>
    </row>
    <row r="130" spans="1:10" x14ac:dyDescent="0.2">
      <c r="A130" s="47" t="s">
        <v>108</v>
      </c>
      <c r="B130" s="30" t="s">
        <v>176</v>
      </c>
      <c r="C130" s="47" t="s">
        <v>119</v>
      </c>
      <c r="D130" s="44">
        <v>23.91</v>
      </c>
      <c r="E130" s="4">
        <v>1</v>
      </c>
      <c r="F130" s="4"/>
      <c r="G130" s="4"/>
      <c r="H130" s="4">
        <f t="shared" si="8"/>
        <v>23.91</v>
      </c>
      <c r="I130" s="4"/>
      <c r="J130" s="4"/>
    </row>
    <row r="131" spans="1:10" x14ac:dyDescent="0.2">
      <c r="A131" s="47" t="s">
        <v>109</v>
      </c>
      <c r="B131" s="30" t="s">
        <v>177</v>
      </c>
      <c r="C131" s="47" t="s">
        <v>119</v>
      </c>
      <c r="D131" s="44">
        <v>23.91</v>
      </c>
      <c r="E131" s="4">
        <v>20</v>
      </c>
      <c r="F131" s="4"/>
      <c r="G131" s="4"/>
      <c r="H131" s="4">
        <f t="shared" si="8"/>
        <v>478.2</v>
      </c>
      <c r="I131" s="4"/>
      <c r="J131" s="4"/>
    </row>
    <row r="132" spans="1:10" x14ac:dyDescent="0.2">
      <c r="A132" s="47" t="s">
        <v>110</v>
      </c>
      <c r="B132" s="30" t="s">
        <v>178</v>
      </c>
      <c r="C132" s="47" t="s">
        <v>119</v>
      </c>
      <c r="D132" s="44">
        <v>35.64</v>
      </c>
      <c r="E132" s="4">
        <v>1</v>
      </c>
      <c r="F132" s="4"/>
      <c r="G132" s="4"/>
      <c r="H132" s="4">
        <f t="shared" si="8"/>
        <v>35.64</v>
      </c>
      <c r="I132" s="4"/>
      <c r="J132" s="4"/>
    </row>
    <row r="133" spans="1:10" x14ac:dyDescent="0.2">
      <c r="A133" s="47" t="s">
        <v>111</v>
      </c>
      <c r="B133" s="30" t="s">
        <v>179</v>
      </c>
      <c r="C133" s="47" t="s">
        <v>119</v>
      </c>
      <c r="D133" s="44">
        <v>52.9</v>
      </c>
      <c r="E133" s="4">
        <v>2</v>
      </c>
      <c r="F133" s="4"/>
      <c r="G133" s="4"/>
      <c r="H133" s="4">
        <f t="shared" si="8"/>
        <v>105.8</v>
      </c>
      <c r="I133" s="4"/>
      <c r="J133" s="4"/>
    </row>
    <row r="134" spans="1:10" x14ac:dyDescent="0.2">
      <c r="A134" s="47" t="s">
        <v>112</v>
      </c>
      <c r="B134" s="30" t="s">
        <v>180</v>
      </c>
      <c r="C134" s="47" t="s">
        <v>119</v>
      </c>
      <c r="D134" s="44">
        <v>34.54</v>
      </c>
      <c r="E134" s="4">
        <v>20</v>
      </c>
      <c r="F134" s="4"/>
      <c r="G134" s="4"/>
      <c r="H134" s="4">
        <f t="shared" si="8"/>
        <v>690.8</v>
      </c>
      <c r="I134" s="4"/>
      <c r="J134" s="4"/>
    </row>
    <row r="135" spans="1:10" x14ac:dyDescent="0.2">
      <c r="A135" s="47"/>
      <c r="B135" s="30"/>
      <c r="C135" s="47"/>
      <c r="D135" s="44"/>
      <c r="E135" s="4"/>
      <c r="F135" s="4"/>
      <c r="G135" s="4"/>
      <c r="H135" s="4"/>
      <c r="I135" s="4"/>
      <c r="J135" s="4"/>
    </row>
    <row r="136" spans="1:10" x14ac:dyDescent="0.2">
      <c r="A136" s="1"/>
      <c r="B136" s="40" t="s">
        <v>45</v>
      </c>
      <c r="C136" s="1"/>
      <c r="D136" s="44"/>
      <c r="E136" s="4"/>
      <c r="F136" s="4"/>
      <c r="G136" s="4"/>
      <c r="H136" s="55">
        <f>H135+H134+H133+H132+H131+H130+H129+H128+H127+H126</f>
        <v>6128.66</v>
      </c>
      <c r="I136" s="4"/>
      <c r="J136" s="4"/>
    </row>
    <row r="137" spans="1:10" x14ac:dyDescent="0.2">
      <c r="A137" s="1"/>
      <c r="B137" s="40"/>
      <c r="C137" s="1"/>
      <c r="D137" s="44"/>
      <c r="E137" s="4"/>
      <c r="F137" s="4"/>
      <c r="G137" s="4"/>
      <c r="H137" s="4"/>
      <c r="I137" s="4"/>
      <c r="J137" s="4"/>
    </row>
    <row r="138" spans="1:10" x14ac:dyDescent="0.2">
      <c r="A138" s="3" t="s">
        <v>114</v>
      </c>
      <c r="B138" s="40" t="s">
        <v>117</v>
      </c>
      <c r="C138" s="1"/>
      <c r="D138" s="44"/>
      <c r="E138" s="4"/>
      <c r="F138" s="4"/>
      <c r="G138" s="4"/>
      <c r="H138" s="4"/>
      <c r="I138" s="4"/>
      <c r="J138" s="4"/>
    </row>
    <row r="139" spans="1:10" x14ac:dyDescent="0.2">
      <c r="A139" s="47" t="s">
        <v>115</v>
      </c>
      <c r="B139" s="30" t="s">
        <v>118</v>
      </c>
      <c r="C139" s="47" t="s">
        <v>182</v>
      </c>
      <c r="D139" s="44">
        <v>10.74</v>
      </c>
      <c r="E139" s="4">
        <v>82.4</v>
      </c>
      <c r="F139" s="4"/>
      <c r="G139" s="4"/>
      <c r="H139" s="4">
        <f t="shared" si="7"/>
        <v>884.97600000000011</v>
      </c>
      <c r="I139" s="4"/>
      <c r="J139" s="4"/>
    </row>
    <row r="140" spans="1:10" x14ac:dyDescent="0.2">
      <c r="A140" s="47" t="s">
        <v>116</v>
      </c>
      <c r="B140" s="30" t="s">
        <v>181</v>
      </c>
      <c r="C140" s="47" t="s">
        <v>119</v>
      </c>
      <c r="D140" s="44">
        <v>60.58</v>
      </c>
      <c r="E140" s="4">
        <v>1</v>
      </c>
      <c r="F140" s="4"/>
      <c r="G140" s="4"/>
      <c r="H140" s="4">
        <f t="shared" si="7"/>
        <v>60.58</v>
      </c>
      <c r="I140" s="4"/>
      <c r="J140" s="4"/>
    </row>
    <row r="141" spans="1:10" x14ac:dyDescent="0.2">
      <c r="A141" s="47"/>
      <c r="B141" s="30"/>
      <c r="C141" s="47"/>
      <c r="D141" s="44"/>
      <c r="E141" s="4"/>
      <c r="F141" s="4"/>
      <c r="G141" s="4"/>
      <c r="H141" s="4"/>
      <c r="I141" s="4"/>
      <c r="J141" s="4"/>
    </row>
    <row r="142" spans="1:10" x14ac:dyDescent="0.2">
      <c r="A142" s="47"/>
      <c r="B142" s="40" t="s">
        <v>45</v>
      </c>
      <c r="C142" s="47"/>
      <c r="D142" s="44"/>
      <c r="E142" s="4"/>
      <c r="F142" s="4"/>
      <c r="G142" s="4"/>
      <c r="H142" s="55">
        <v>945.56</v>
      </c>
      <c r="I142" s="4"/>
      <c r="J142" s="4"/>
    </row>
    <row r="143" spans="1:10" x14ac:dyDescent="0.2">
      <c r="A143" s="1"/>
      <c r="B143" s="40"/>
      <c r="C143" s="1"/>
      <c r="D143" s="4"/>
      <c r="E143" s="4"/>
      <c r="F143" s="4"/>
      <c r="G143" s="4"/>
      <c r="H143" s="4"/>
      <c r="I143" s="4"/>
      <c r="J143" s="4"/>
    </row>
    <row r="144" spans="1:10" x14ac:dyDescent="0.2">
      <c r="A144" s="2"/>
      <c r="B144" s="43" t="s">
        <v>33</v>
      </c>
      <c r="C144" s="1"/>
      <c r="D144" s="4"/>
      <c r="E144" s="4"/>
      <c r="F144" s="4"/>
      <c r="G144" s="4"/>
      <c r="H144" s="55">
        <f>H142+H136+H123+H110+H96+H85+H71+H61+H48+H41+H34+0.01</f>
        <v>228099.50300000003</v>
      </c>
      <c r="I144" s="5"/>
      <c r="J144" s="5"/>
    </row>
    <row r="145" spans="1:10" x14ac:dyDescent="0.2">
      <c r="A145" s="2"/>
      <c r="B145" s="43"/>
      <c r="C145" s="1"/>
      <c r="D145" s="4"/>
      <c r="E145" s="4"/>
      <c r="F145" s="4"/>
      <c r="G145" s="4"/>
      <c r="H145" s="4"/>
      <c r="I145" s="5"/>
      <c r="J145" s="5"/>
    </row>
    <row r="146" spans="1:10" x14ac:dyDescent="0.2">
      <c r="A146" s="3"/>
      <c r="B146" s="85"/>
      <c r="C146" s="86"/>
      <c r="D146" s="86"/>
      <c r="E146" s="86"/>
      <c r="F146" s="87"/>
      <c r="G146" s="7"/>
      <c r="H146" s="4"/>
      <c r="I146" s="7"/>
      <c r="J146" s="2"/>
    </row>
    <row r="147" spans="1:10" x14ac:dyDescent="0.2">
      <c r="A147" s="85"/>
      <c r="B147" s="86"/>
      <c r="C147" s="86"/>
      <c r="D147" s="86"/>
      <c r="E147" s="86"/>
      <c r="F147" s="86"/>
      <c r="G147" s="87"/>
      <c r="H147" s="4"/>
      <c r="I147" s="9"/>
      <c r="J147" s="6"/>
    </row>
    <row r="148" spans="1:10" x14ac:dyDescent="0.2">
      <c r="A148" s="85"/>
      <c r="B148" s="86"/>
      <c r="C148" s="86"/>
      <c r="D148" s="86"/>
      <c r="E148" s="86"/>
      <c r="F148" s="86"/>
      <c r="G148" s="87"/>
      <c r="H148" s="9"/>
      <c r="I148" s="9"/>
      <c r="J148" s="2"/>
    </row>
    <row r="149" spans="1:10" x14ac:dyDescent="0.2">
      <c r="A149" s="91" t="s">
        <v>206</v>
      </c>
      <c r="B149" s="86"/>
      <c r="C149" s="86"/>
      <c r="D149" s="86"/>
      <c r="E149" s="86"/>
      <c r="F149" s="86"/>
      <c r="G149" s="87"/>
      <c r="H149" s="9"/>
      <c r="I149" s="9"/>
      <c r="J149" s="2"/>
    </row>
    <row r="150" spans="1:10" x14ac:dyDescent="0.2">
      <c r="A150" s="2"/>
      <c r="B150" s="2"/>
      <c r="C150" s="88"/>
      <c r="D150" s="90"/>
      <c r="E150" s="88"/>
      <c r="F150" s="89"/>
      <c r="G150" s="90"/>
      <c r="H150" s="1"/>
      <c r="I150" s="1"/>
      <c r="J150" s="2"/>
    </row>
    <row r="151" spans="1:10" x14ac:dyDescent="0.2">
      <c r="A151" s="88"/>
      <c r="B151" s="89"/>
      <c r="C151" s="89"/>
      <c r="D151" s="89"/>
      <c r="E151" s="89"/>
      <c r="F151" s="89"/>
      <c r="G151" s="90"/>
      <c r="H151" s="1"/>
      <c r="I151" s="1"/>
      <c r="J151" s="2"/>
    </row>
  </sheetData>
  <mergeCells count="22">
    <mergeCell ref="B146:F146"/>
    <mergeCell ref="A9:G9"/>
    <mergeCell ref="A8:G8"/>
    <mergeCell ref="C7:G7"/>
    <mergeCell ref="A7:B7"/>
    <mergeCell ref="A147:G147"/>
    <mergeCell ref="A151:G151"/>
    <mergeCell ref="A148:G148"/>
    <mergeCell ref="A149:G149"/>
    <mergeCell ref="C150:D150"/>
    <mergeCell ref="E150:G150"/>
    <mergeCell ref="H12:J13"/>
    <mergeCell ref="E5:G5"/>
    <mergeCell ref="A5:D5"/>
    <mergeCell ref="E4:G4"/>
    <mergeCell ref="A4:D4"/>
    <mergeCell ref="E12:G13"/>
    <mergeCell ref="H2:J11"/>
    <mergeCell ref="E3:G3"/>
    <mergeCell ref="A3:D3"/>
    <mergeCell ref="A2:F2"/>
    <mergeCell ref="A6:G6"/>
  </mergeCells>
  <phoneticPr fontId="0" type="noConversion"/>
  <pageMargins left="0.98425196850393704" right="0.51181102362204722" top="0.74803149606299213" bottom="0.39370078740157483" header="0.73" footer="0.51181102362204722"/>
  <pageSetup scale="6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Micro</cp:lastModifiedBy>
  <cp:lastPrinted>2014-11-18T14:59:16Z</cp:lastPrinted>
  <dcterms:created xsi:type="dcterms:W3CDTF">2005-04-27T18:12:32Z</dcterms:created>
  <dcterms:modified xsi:type="dcterms:W3CDTF">2015-02-03T16:37:21Z</dcterms:modified>
</cp:coreProperties>
</file>