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Plan1!$A$1:$F$137</definedName>
  </definedNames>
  <calcPr calcId="124519"/>
</workbook>
</file>

<file path=xl/calcChain.xml><?xml version="1.0" encoding="utf-8"?>
<calcChain xmlns="http://schemas.openxmlformats.org/spreadsheetml/2006/main">
  <c r="F9" i="1"/>
  <c r="F10"/>
  <c r="F12"/>
  <c r="F13"/>
  <c r="F14"/>
  <c r="F15"/>
  <c r="F16"/>
  <c r="F17"/>
  <c r="F18"/>
  <c r="F19"/>
  <c r="F20"/>
  <c r="F21"/>
  <c r="F22"/>
  <c r="F23"/>
  <c r="F28"/>
  <c r="F29"/>
  <c r="F30"/>
  <c r="F35"/>
  <c r="F36"/>
  <c r="F37"/>
  <c r="F42"/>
  <c r="F43"/>
  <c r="F44"/>
  <c r="F45"/>
  <c r="F46"/>
  <c r="F47"/>
  <c r="F48"/>
  <c r="F55"/>
  <c r="F56"/>
  <c r="F57"/>
  <c r="F58"/>
  <c r="F59"/>
  <c r="F60"/>
  <c r="F65"/>
  <c r="F66"/>
  <c r="F67"/>
  <c r="F68"/>
  <c r="F69"/>
  <c r="F70"/>
  <c r="F71"/>
  <c r="F72"/>
  <c r="F73"/>
  <c r="F74"/>
  <c r="F79"/>
  <c r="F80"/>
  <c r="F81"/>
  <c r="F82"/>
  <c r="F83"/>
  <c r="F84"/>
  <c r="F85"/>
  <c r="F90"/>
  <c r="F91"/>
  <c r="F92"/>
  <c r="F93"/>
  <c r="F94"/>
  <c r="F95"/>
  <c r="F96"/>
  <c r="F97"/>
  <c r="F98"/>
  <c r="F99"/>
  <c r="F104"/>
  <c r="F105"/>
  <c r="F106"/>
  <c r="F107"/>
  <c r="F108"/>
  <c r="F109"/>
  <c r="F110"/>
  <c r="F111"/>
  <c r="F112"/>
  <c r="F118"/>
  <c r="F119"/>
  <c r="F120"/>
  <c r="F121"/>
  <c r="F122"/>
  <c r="F123"/>
  <c r="F124"/>
  <c r="F125"/>
  <c r="F130"/>
  <c r="F131"/>
  <c r="F87" l="1"/>
  <c r="F39"/>
  <c r="F62"/>
  <c r="F52"/>
  <c r="F101"/>
  <c r="F127"/>
  <c r="F25"/>
  <c r="F114"/>
  <c r="F76"/>
  <c r="F32"/>
  <c r="F135" l="1"/>
</calcChain>
</file>

<file path=xl/comments1.xml><?xml version="1.0" encoding="utf-8"?>
<comments xmlns="http://schemas.openxmlformats.org/spreadsheetml/2006/main">
  <authors>
    <author>c052762</author>
  </authors>
  <commentList>
    <comment ref="B8" authorId="0">
      <text>
        <r>
          <rPr>
            <sz val="8"/>
            <color indexed="81"/>
            <rFont val="Tahoma"/>
          </rPr>
          <t>LISTAR NESTA COLUNA TODOS OS ITENS DO ORÇAMENTO INCLUSIVE OS QUE NÃO ESTIVEREM SENDO MEDIDOS NO PERÍODO</t>
        </r>
      </text>
    </comment>
  </commentList>
</comments>
</file>

<file path=xl/sharedStrings.xml><?xml version="1.0" encoding="utf-8"?>
<sst xmlns="http://schemas.openxmlformats.org/spreadsheetml/2006/main" count="284" uniqueCount="199">
  <si>
    <t xml:space="preserve">  ITEM</t>
  </si>
  <si>
    <t>DISCRIMINAÇÃO DOS SERVIÇOS</t>
  </si>
  <si>
    <t>PREVISTO</t>
  </si>
  <si>
    <t>UNID</t>
  </si>
  <si>
    <t>SERVIÇOS PRELIMINARES</t>
  </si>
  <si>
    <t xml:space="preserve">sub total </t>
  </si>
  <si>
    <t>m</t>
  </si>
  <si>
    <t>ORÇAMENTO</t>
  </si>
  <si>
    <t>1.0</t>
  </si>
  <si>
    <t>1.1</t>
  </si>
  <si>
    <t>1.2</t>
  </si>
  <si>
    <t>1.3</t>
  </si>
  <si>
    <t>1.4</t>
  </si>
  <si>
    <t>2.0</t>
  </si>
  <si>
    <t>2.1</t>
  </si>
  <si>
    <t>2.2</t>
  </si>
  <si>
    <t>2.3</t>
  </si>
  <si>
    <t>3.0</t>
  </si>
  <si>
    <t>3.1</t>
  </si>
  <si>
    <t>3.2</t>
  </si>
  <si>
    <t>3.3</t>
  </si>
  <si>
    <t>4.0</t>
  </si>
  <si>
    <t>4.1</t>
  </si>
  <si>
    <t>4.2</t>
  </si>
  <si>
    <t>4.3</t>
  </si>
  <si>
    <t>TOTAL GERAL</t>
  </si>
  <si>
    <t>4.4</t>
  </si>
  <si>
    <t>placa de obra pintada/ fixada estr. de madeira</t>
  </si>
  <si>
    <t>1.5</t>
  </si>
  <si>
    <t>1.6</t>
  </si>
  <si>
    <t>INFRA ESTRUTURA</t>
  </si>
  <si>
    <t>SUPRA ESTRUTURA</t>
  </si>
  <si>
    <t>PAREDES E PAINEIS</t>
  </si>
  <si>
    <t>4.5</t>
  </si>
  <si>
    <t>vidro transparente 4mm colocado com massa</t>
  </si>
  <si>
    <t>CJ</t>
  </si>
  <si>
    <t>5.0</t>
  </si>
  <si>
    <t>sub total</t>
  </si>
  <si>
    <t>COBERTURA E PROTEÇÕES</t>
  </si>
  <si>
    <t>5.1</t>
  </si>
  <si>
    <t>5.2</t>
  </si>
  <si>
    <t>5.3</t>
  </si>
  <si>
    <t>5.4</t>
  </si>
  <si>
    <t>5.5</t>
  </si>
  <si>
    <t>5.6</t>
  </si>
  <si>
    <t>Forro PVC 200MM c/ entarugamento</t>
  </si>
  <si>
    <t>6.0</t>
  </si>
  <si>
    <t>PAVIMENTAÇÕES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</si>
  <si>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</si>
  <si>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</si>
  <si>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</si>
  <si>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</si>
  <si>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</si>
  <si>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</si>
  <si>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</si>
  <si>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</si>
  <si>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</si>
  <si>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demolição de piso ceramico</t>
  </si>
  <si>
    <t>7.0</t>
  </si>
  <si>
    <t>REVESTIMENTOS</t>
  </si>
  <si>
    <t>7.1</t>
  </si>
  <si>
    <t>7.2</t>
  </si>
  <si>
    <t>7.3</t>
  </si>
  <si>
    <t>7.4</t>
  </si>
  <si>
    <t>7.5</t>
  </si>
  <si>
    <t>7.6</t>
  </si>
  <si>
    <t>7.7</t>
  </si>
  <si>
    <t>pintura esmalte brilho rodapé 2 demãos</t>
  </si>
  <si>
    <t>pintura esmalte brilho s/ madeira 2 demãos</t>
  </si>
  <si>
    <t>8.0</t>
  </si>
  <si>
    <t>8.1</t>
  </si>
  <si>
    <t>8.2</t>
  </si>
  <si>
    <t>8.3</t>
  </si>
  <si>
    <t>8.4</t>
  </si>
  <si>
    <t>8.5</t>
  </si>
  <si>
    <t>8.6</t>
  </si>
  <si>
    <t>8.8</t>
  </si>
  <si>
    <t>8.9</t>
  </si>
  <si>
    <t>8.10</t>
  </si>
  <si>
    <t>papeleira metalica</t>
  </si>
  <si>
    <t>9.0</t>
  </si>
  <si>
    <t>INSTALAÇÕES HIDRO SANITARIAS</t>
  </si>
  <si>
    <t>9.1</t>
  </si>
  <si>
    <t>9.2</t>
  </si>
  <si>
    <t>9.3</t>
  </si>
  <si>
    <t>9.4</t>
  </si>
  <si>
    <t>9.5</t>
  </si>
  <si>
    <t>9.6</t>
  </si>
  <si>
    <t>9.7</t>
  </si>
  <si>
    <t>9.8</t>
  </si>
  <si>
    <t>Tubo PVC rigido 100mm esgoto prim. e conexoes</t>
  </si>
  <si>
    <t>Tubo PVC rigido 50mm esgoto prim. e conexoes</t>
  </si>
  <si>
    <t>Tubo PVC rigido soldavel 32mm e conexoes</t>
  </si>
  <si>
    <t>tubo PCV rigido soldavel 25mm e conexões</t>
  </si>
  <si>
    <t>dreno com brita</t>
  </si>
  <si>
    <t>10.0</t>
  </si>
  <si>
    <t>INSTALAÇÕES ELETRICAS E TELEFONICAS</t>
  </si>
  <si>
    <t>10.1</t>
  </si>
  <si>
    <t>10.2</t>
  </si>
  <si>
    <t>10.3</t>
  </si>
  <si>
    <t>10.4</t>
  </si>
  <si>
    <t>10.5</t>
  </si>
  <si>
    <t>10.6</t>
  </si>
  <si>
    <t>10.7</t>
  </si>
  <si>
    <t>10.8</t>
  </si>
  <si>
    <t>interruptor embutir simples inclusive caixa 2x4''</t>
  </si>
  <si>
    <t>11.0</t>
  </si>
  <si>
    <t>11.1</t>
  </si>
  <si>
    <t>11.2</t>
  </si>
  <si>
    <t>COMPLEMENTAÇÃO DA OBRA</t>
  </si>
  <si>
    <t>Limpeza permanente da obra</t>
  </si>
  <si>
    <t>und.</t>
  </si>
  <si>
    <t>9.9</t>
  </si>
  <si>
    <t>1.7</t>
  </si>
  <si>
    <t>1.8</t>
  </si>
  <si>
    <t>1.9</t>
  </si>
  <si>
    <t>1.10</t>
  </si>
  <si>
    <t>1.11</t>
  </si>
  <si>
    <t>1.12</t>
  </si>
  <si>
    <t>1.13</t>
  </si>
  <si>
    <t>1.14</t>
  </si>
  <si>
    <t>Adequação da cobertura existente</t>
  </si>
  <si>
    <t>relocação das instalações e abrigos de gás</t>
  </si>
  <si>
    <t>demolição contrapiso conc. Simples 8mm</t>
  </si>
  <si>
    <t>demolição contrapiso tacos de madeira (parquet)</t>
  </si>
  <si>
    <t>demolição de alvenaria de tijolo furado</t>
  </si>
  <si>
    <t>raspagem pintura antiga e limpeza</t>
  </si>
  <si>
    <t>escavação manual do solo de 1a entre 1,50 e 3,0m</t>
  </si>
  <si>
    <t>viga baldrame conc armado fck 15 Mpa- completa</t>
  </si>
  <si>
    <t>sapata concreto armado fck 15 Mpa completa</t>
  </si>
  <si>
    <t>pilar conc. Armado esc.form.lanc.cura.D.</t>
  </si>
  <si>
    <t>viga conc. Armado esc.forma.arm.lanc,cura, des.</t>
  </si>
  <si>
    <t>verga de concreto armado</t>
  </si>
  <si>
    <t>Alvenaria tij. 6 furos de 15 cm ci-ca-ar 1:2:8</t>
  </si>
  <si>
    <t>alvenaria bloco concreto 9cm J. 15mm arg.ci-ar 1:5</t>
  </si>
  <si>
    <t>janelas correr ferro</t>
  </si>
  <si>
    <t>janela basculante ferro</t>
  </si>
  <si>
    <t>porta int. cemi oca 0,80x2,10 com ferragem completa</t>
  </si>
  <si>
    <t>porta ext. maciça comp. Embuia c/ ferro 0,80x2,10</t>
  </si>
  <si>
    <t>6.10</t>
  </si>
  <si>
    <t>Chapisco ci-ar 1:3-7mm preparo e aplicação</t>
  </si>
  <si>
    <t>Emboco argamassa regular ca-ar 1:5+5%ci- 7mm</t>
  </si>
  <si>
    <t>reboco argamassa fina ca-af 1:5+5%ci 7mm</t>
  </si>
  <si>
    <t>azulejo para paredes com argamassa colante sem bem.</t>
  </si>
  <si>
    <t>selador para paredes inter./ext. 1 demão</t>
  </si>
  <si>
    <t>fundo preparador para paredes</t>
  </si>
  <si>
    <t>pintura acrilica sobre reboco 2 demãos</t>
  </si>
  <si>
    <t>Lastro de concreto magro- consumo 180kg cim. M³</t>
  </si>
  <si>
    <t>contrapiso concreto 8cm 200kg ci: m³ (magro)</t>
  </si>
  <si>
    <t>passeio em concreto 8cm  sob. Lastro de brita 5cm</t>
  </si>
  <si>
    <t>piso ceramico 30x30 arg-ca-ar 10%ci 5mm</t>
  </si>
  <si>
    <t>piso paviflex trafego pesado inclusive base</t>
  </si>
  <si>
    <t>rodapé ceramico 7,5x16,0 arg.ci.ar 1:4-1cm</t>
  </si>
  <si>
    <t>rodapé madeira 7cm</t>
  </si>
  <si>
    <t>METAIS E ACESSÓRIOS</t>
  </si>
  <si>
    <t>bacia sanitaria de louça com tampa</t>
  </si>
  <si>
    <t>lavatorio de louça sem coluna</t>
  </si>
  <si>
    <t>porta toalha metalico com bastão</t>
  </si>
  <si>
    <t>registro gaveta ganopla cromada 20mm (3/4'')</t>
  </si>
  <si>
    <t>registro pressão canopla cromada 20mm (3/4'')</t>
  </si>
  <si>
    <t>valvula descarga automatica 38mm(1 1/2")</t>
  </si>
  <si>
    <t>espelho cristal 6mm (sobre lavatírio)</t>
  </si>
  <si>
    <t>limpeza do filtro anaerobio</t>
  </si>
  <si>
    <t>tubo PVC rigido soldavel 75mm e conexoes</t>
  </si>
  <si>
    <t>caixa sifonada com grelha 1,50x1,50x1,50 saida 50mm</t>
  </si>
  <si>
    <t>revisão das instalaçoes existentes</t>
  </si>
  <si>
    <t>disjuntores bipolar 30A</t>
  </si>
  <si>
    <t>fio isolado 2,5mm² (12AWG)</t>
  </si>
  <si>
    <t>interruptor embutir com tomada inclusive caixa 2x4''</t>
  </si>
  <si>
    <t>tomada embutir simplesinclusive caixa 2x4''</t>
  </si>
  <si>
    <t>tomada telefone com fiação</t>
  </si>
  <si>
    <t>arandela para parede com lampada fluorescente</t>
  </si>
  <si>
    <t>lampada fluorescente</t>
  </si>
  <si>
    <t>placa registro historico</t>
  </si>
  <si>
    <t>m2</t>
  </si>
  <si>
    <t>VB</t>
  </si>
  <si>
    <t>m3</t>
  </si>
  <si>
    <t xml:space="preserve">calha beiral chapa galvanizada </t>
  </si>
  <si>
    <t>tubo queda pluvial pvc 75mm</t>
  </si>
  <si>
    <t>impermeabilização pintura base betuminosa 2 demãos</t>
  </si>
  <si>
    <t>vb</t>
  </si>
  <si>
    <t xml:space="preserve">OBRA: Ampliação e Reforma do Núcleo Municipal Irmã Florentina                                  </t>
  </si>
  <si>
    <t>PREFEITURA DE FREI ROGERIO</t>
  </si>
  <si>
    <t>demolição de revestimentos de azulejo</t>
  </si>
  <si>
    <t>retirada de esquadrias de ferro</t>
  </si>
  <si>
    <t>revisao e adequação das instalaçoes eletricas existentes</t>
  </si>
  <si>
    <t>revisão e resauro do forro de madeira e entarugamento</t>
  </si>
  <si>
    <t>4.6</t>
  </si>
  <si>
    <t>Estrut. Madeira telha fibroc. Aluminio ou plast.</t>
  </si>
  <si>
    <t>Cobertura com telha fibroc. 6 mm</t>
  </si>
  <si>
    <t>4.7</t>
  </si>
  <si>
    <t>pintura esmalte brilhos/ ferro estrutura metalica 2 demãos</t>
  </si>
  <si>
    <t>limpeza da fossa septica existente</t>
  </si>
  <si>
    <t>ralo sifonado saida lisac/ grelha100x0,40 saida 40mm</t>
  </si>
  <si>
    <t>8.7</t>
  </si>
  <si>
    <t>Laje pre moldada</t>
  </si>
  <si>
    <t>tela de proteçao</t>
  </si>
  <si>
    <t>LOCAL: Frei Rogerio  DATA: 18/11/2014</t>
  </si>
  <si>
    <t>CUSTO unt.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</si>
</sst>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6">
    <font>
      <sz val="10"/>
      <name val="Arial"/>
    </font>
    <font>
      <sz val="10"/>
      <name val="Arial"/>
    </font>
    <font>
      <sz val="12"/>
      <name val="Arial"/>
      <family val="2"/>
    </font>
    <font>
      <sz val="8"/>
      <color indexed="81"/>
      <name val="Tahoma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/>
    <xf numFmtId="0" fontId="0" fillId="0" borderId="6" xfId="0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2" fillId="0" borderId="1" xfId="2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3" xfId="1" applyNumberFormat="1" applyFont="1" applyBorder="1" applyAlignment="1" applyProtection="1">
      <alignment horizontal="right" vertical="center" wrapText="1"/>
      <protection locked="0"/>
    </xf>
    <xf numFmtId="165" fontId="2" fillId="0" borderId="1" xfId="2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165" fontId="4" fillId="0" borderId="1" xfId="2" applyNumberFormat="1" applyFont="1" applyBorder="1"/>
    <xf numFmtId="165" fontId="4" fillId="0" borderId="1" xfId="2" applyFont="1" applyBorder="1"/>
    <xf numFmtId="0" fontId="4" fillId="0" borderId="1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1" xfId="2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zoomScale="96" zoomScaleNormal="96" workbookViewId="0">
      <selection activeCell="A2" sqref="A2:F137"/>
    </sheetView>
  </sheetViews>
  <sheetFormatPr defaultRowHeight="12.75"/>
  <cols>
    <col min="2" max="2" width="61.28515625" customWidth="1"/>
    <col min="3" max="3" width="6.28515625" customWidth="1"/>
    <col min="4" max="4" width="11.7109375" customWidth="1"/>
    <col min="5" max="5" width="11.42578125" customWidth="1"/>
    <col min="6" max="6" width="17" customWidth="1"/>
  </cols>
  <sheetData>
    <row r="1" spans="1:6" ht="15" customHeight="1">
      <c r="A1" s="3"/>
      <c r="B1" s="3"/>
      <c r="C1" s="3"/>
      <c r="D1" s="3"/>
      <c r="E1" s="3"/>
      <c r="F1" s="4"/>
    </row>
    <row r="2" spans="1:6" ht="15.75">
      <c r="A2" s="35" t="s">
        <v>182</v>
      </c>
      <c r="B2" s="35"/>
      <c r="C2" s="35"/>
      <c r="D2" s="35"/>
      <c r="E2" s="35"/>
      <c r="F2" s="35"/>
    </row>
    <row r="3" spans="1:6" ht="15.75">
      <c r="A3" s="34" t="s">
        <v>7</v>
      </c>
      <c r="B3" s="34"/>
      <c r="C3" s="34"/>
      <c r="D3" s="34"/>
      <c r="E3" s="34"/>
      <c r="F3" s="34"/>
    </row>
    <row r="4" spans="1:6" ht="15.75">
      <c r="A4" s="5" t="s">
        <v>181</v>
      </c>
      <c r="B4" s="5"/>
      <c r="C4" s="5"/>
      <c r="D4" s="5"/>
      <c r="E4" s="5"/>
      <c r="F4" s="1"/>
    </row>
    <row r="5" spans="1:6" ht="15">
      <c r="A5" s="2" t="s">
        <v>0</v>
      </c>
      <c r="B5" s="2" t="s">
        <v>1</v>
      </c>
      <c r="C5" s="6" t="s">
        <v>3</v>
      </c>
      <c r="D5" s="31" t="s">
        <v>198</v>
      </c>
      <c r="E5" s="2" t="s">
        <v>2</v>
      </c>
      <c r="F5" s="2" t="s">
        <v>2</v>
      </c>
    </row>
    <row r="6" spans="1:6" ht="15">
      <c r="A6" s="6"/>
      <c r="B6" s="6"/>
      <c r="C6" s="6"/>
      <c r="D6" s="32"/>
      <c r="E6" s="6"/>
      <c r="F6" s="6"/>
    </row>
    <row r="7" spans="1:6" ht="15">
      <c r="A7" s="2"/>
      <c r="B7" s="7"/>
      <c r="C7" s="7"/>
      <c r="D7" s="33"/>
      <c r="E7" s="7"/>
      <c r="F7" s="7"/>
    </row>
    <row r="8" spans="1:6" ht="15.75">
      <c r="A8" s="8" t="s">
        <v>8</v>
      </c>
      <c r="B8" s="9" t="s">
        <v>4</v>
      </c>
      <c r="C8" s="2"/>
      <c r="D8" s="10"/>
      <c r="E8" s="11"/>
      <c r="F8" s="10"/>
    </row>
    <row r="9" spans="1:6" ht="15">
      <c r="A9" s="12" t="s">
        <v>9</v>
      </c>
      <c r="B9" s="13" t="s">
        <v>27</v>
      </c>
      <c r="C9" s="14" t="s">
        <v>174</v>
      </c>
      <c r="D9" s="15">
        <v>109.18</v>
      </c>
      <c r="E9" s="16">
        <v>6</v>
      </c>
      <c r="F9" s="10">
        <f>D9*E9</f>
        <v>655.08000000000004</v>
      </c>
    </row>
    <row r="10" spans="1:6" ht="15">
      <c r="A10" s="12" t="s">
        <v>10</v>
      </c>
      <c r="B10" s="13" t="s">
        <v>121</v>
      </c>
      <c r="C10" s="14" t="s">
        <v>174</v>
      </c>
      <c r="D10" s="15">
        <v>48.92</v>
      </c>
      <c r="E10" s="16">
        <v>285</v>
      </c>
      <c r="F10" s="10">
        <f t="shared" ref="F10:F37" si="0">D10*E10</f>
        <v>13942.2</v>
      </c>
    </row>
    <row r="11" spans="1:6" ht="15">
      <c r="A11" s="12" t="s">
        <v>11</v>
      </c>
      <c r="B11" s="13" t="s">
        <v>196</v>
      </c>
      <c r="C11" s="14" t="s">
        <v>174</v>
      </c>
      <c r="D11" s="15">
        <v>12</v>
      </c>
      <c r="E11" s="16">
        <v>33</v>
      </c>
      <c r="F11" s="10">
        <v>396</v>
      </c>
    </row>
    <row r="12" spans="1:6" ht="15">
      <c r="A12" s="17" t="s">
        <v>11</v>
      </c>
      <c r="B12" s="18" t="s">
        <v>122</v>
      </c>
      <c r="C12" s="14" t="s">
        <v>175</v>
      </c>
      <c r="D12" s="15">
        <v>310</v>
      </c>
      <c r="E12" s="16">
        <v>1</v>
      </c>
      <c r="F12" s="10">
        <f t="shared" si="0"/>
        <v>310</v>
      </c>
    </row>
    <row r="13" spans="1:6" ht="15">
      <c r="A13" s="2" t="s">
        <v>12</v>
      </c>
      <c r="B13" s="13" t="s">
        <v>123</v>
      </c>
      <c r="C13" s="14" t="s">
        <v>174</v>
      </c>
      <c r="D13" s="15">
        <v>7.12</v>
      </c>
      <c r="E13" s="16">
        <v>410</v>
      </c>
      <c r="F13" s="10">
        <f t="shared" si="0"/>
        <v>2919.2</v>
      </c>
    </row>
    <row r="14" spans="1:6" ht="15">
      <c r="A14" s="2" t="s">
        <v>28</v>
      </c>
      <c r="B14" s="13" t="s">
        <v>124</v>
      </c>
      <c r="C14" s="14" t="s">
        <v>174</v>
      </c>
      <c r="D14" s="15">
        <v>8.2200000000000006</v>
      </c>
      <c r="E14" s="16">
        <v>160</v>
      </c>
      <c r="F14" s="10">
        <f t="shared" si="0"/>
        <v>1315.2</v>
      </c>
    </row>
    <row r="15" spans="1:6" ht="15">
      <c r="A15" s="12" t="s">
        <v>29</v>
      </c>
      <c r="B15" s="13" t="s">
        <v>57</v>
      </c>
      <c r="C15" s="14" t="s">
        <v>174</v>
      </c>
      <c r="D15" s="15">
        <v>8.2200000000000006</v>
      </c>
      <c r="E15" s="16">
        <v>20</v>
      </c>
      <c r="F15" s="10">
        <f t="shared" si="0"/>
        <v>164.4</v>
      </c>
    </row>
    <row r="16" spans="1:6" ht="15">
      <c r="A16" s="12" t="s">
        <v>113</v>
      </c>
      <c r="B16" s="13" t="s">
        <v>183</v>
      </c>
      <c r="C16" s="14" t="s">
        <v>174</v>
      </c>
      <c r="D16" s="15">
        <v>7.75</v>
      </c>
      <c r="E16" s="16">
        <v>67</v>
      </c>
      <c r="F16" s="10">
        <f t="shared" si="0"/>
        <v>519.25</v>
      </c>
    </row>
    <row r="17" spans="1:6" ht="15">
      <c r="A17" s="12" t="s">
        <v>114</v>
      </c>
      <c r="B17" s="13" t="s">
        <v>125</v>
      </c>
      <c r="C17" s="14" t="s">
        <v>111</v>
      </c>
      <c r="D17" s="15">
        <v>22</v>
      </c>
      <c r="E17" s="16">
        <v>85</v>
      </c>
      <c r="F17" s="10">
        <f t="shared" si="0"/>
        <v>1870</v>
      </c>
    </row>
    <row r="18" spans="1:6" ht="15">
      <c r="A18" s="12" t="s">
        <v>115</v>
      </c>
      <c r="B18" s="13" t="s">
        <v>184</v>
      </c>
      <c r="C18" s="14" t="s">
        <v>175</v>
      </c>
      <c r="D18" s="15">
        <v>80</v>
      </c>
      <c r="E18" s="16">
        <v>5</v>
      </c>
      <c r="F18" s="10">
        <f t="shared" si="0"/>
        <v>400</v>
      </c>
    </row>
    <row r="19" spans="1:6" ht="15">
      <c r="A19" s="12" t="s">
        <v>116</v>
      </c>
      <c r="B19" s="13" t="s">
        <v>185</v>
      </c>
      <c r="C19" s="14" t="s">
        <v>111</v>
      </c>
      <c r="D19" s="15">
        <v>2350</v>
      </c>
      <c r="E19" s="16">
        <v>1</v>
      </c>
      <c r="F19" s="10">
        <f t="shared" si="0"/>
        <v>2350</v>
      </c>
    </row>
    <row r="20" spans="1:6" ht="15">
      <c r="A20" s="12" t="s">
        <v>117</v>
      </c>
      <c r="B20" s="13" t="s">
        <v>186</v>
      </c>
      <c r="C20" s="14" t="s">
        <v>174</v>
      </c>
      <c r="D20" s="15">
        <v>16</v>
      </c>
      <c r="E20" s="16">
        <v>33</v>
      </c>
      <c r="F20" s="10">
        <f t="shared" si="0"/>
        <v>528</v>
      </c>
    </row>
    <row r="21" spans="1:6" ht="15">
      <c r="A21" s="12" t="s">
        <v>118</v>
      </c>
      <c r="B21" s="13" t="s">
        <v>126</v>
      </c>
      <c r="C21" s="14" t="s">
        <v>174</v>
      </c>
      <c r="D21" s="15">
        <v>2.8</v>
      </c>
      <c r="E21" s="16">
        <v>1810</v>
      </c>
      <c r="F21" s="10">
        <f t="shared" si="0"/>
        <v>5068</v>
      </c>
    </row>
    <row r="22" spans="1:6" ht="15">
      <c r="A22" s="12" t="s">
        <v>119</v>
      </c>
      <c r="B22" s="13" t="s">
        <v>126</v>
      </c>
      <c r="C22" s="14" t="s">
        <v>174</v>
      </c>
      <c r="D22" s="15">
        <v>2.8</v>
      </c>
      <c r="E22" s="16">
        <v>1810</v>
      </c>
      <c r="F22" s="10">
        <f t="shared" ref="F22:F23" si="1">D22*E22</f>
        <v>5068</v>
      </c>
    </row>
    <row r="23" spans="1:6" ht="15">
      <c r="A23" s="12" t="s">
        <v>120</v>
      </c>
      <c r="B23" s="13" t="s">
        <v>195</v>
      </c>
      <c r="C23" s="14" t="s">
        <v>174</v>
      </c>
      <c r="D23" s="15">
        <v>55</v>
      </c>
      <c r="E23" s="16">
        <v>48</v>
      </c>
      <c r="F23" s="10">
        <f t="shared" si="1"/>
        <v>2640</v>
      </c>
    </row>
    <row r="24" spans="1:6" ht="15">
      <c r="A24" s="12"/>
      <c r="B24" s="13"/>
      <c r="C24" s="14"/>
      <c r="D24" s="15"/>
      <c r="E24" s="16"/>
      <c r="F24" s="10"/>
    </row>
    <row r="25" spans="1:6" ht="15.75">
      <c r="A25" s="12"/>
      <c r="B25" s="19" t="s">
        <v>5</v>
      </c>
      <c r="C25" s="14"/>
      <c r="D25" s="15"/>
      <c r="E25" s="16"/>
      <c r="F25" s="20">
        <f>F23+F22+F21+F20+F19+F18+F17+F16+F15+F14+F13+F12+F11+F10+F9</f>
        <v>38145.33</v>
      </c>
    </row>
    <row r="26" spans="1:6" ht="15.75">
      <c r="A26" s="2"/>
      <c r="B26" s="19"/>
      <c r="C26" s="14"/>
      <c r="D26" s="15"/>
      <c r="E26" s="16"/>
      <c r="F26" s="21"/>
    </row>
    <row r="27" spans="1:6" ht="15.75">
      <c r="A27" s="8" t="s">
        <v>13</v>
      </c>
      <c r="B27" s="22" t="s">
        <v>30</v>
      </c>
      <c r="C27" s="14"/>
      <c r="D27" s="23"/>
      <c r="E27" s="24"/>
      <c r="F27" s="21"/>
    </row>
    <row r="28" spans="1:6" ht="15">
      <c r="A28" s="2" t="s">
        <v>14</v>
      </c>
      <c r="B28" s="13" t="s">
        <v>127</v>
      </c>
      <c r="C28" s="14" t="s">
        <v>176</v>
      </c>
      <c r="D28" s="15">
        <v>26.93</v>
      </c>
      <c r="E28" s="25">
        <v>37</v>
      </c>
      <c r="F28" s="10">
        <f t="shared" si="0"/>
        <v>996.41</v>
      </c>
    </row>
    <row r="29" spans="1:6" ht="15">
      <c r="A29" s="2" t="s">
        <v>15</v>
      </c>
      <c r="B29" s="13" t="s">
        <v>128</v>
      </c>
      <c r="C29" s="14" t="s">
        <v>176</v>
      </c>
      <c r="D29" s="15">
        <v>985.36</v>
      </c>
      <c r="E29" s="25">
        <v>10.5</v>
      </c>
      <c r="F29" s="10">
        <f t="shared" si="0"/>
        <v>10346.280000000001</v>
      </c>
    </row>
    <row r="30" spans="1:6" ht="15">
      <c r="A30" s="2" t="s">
        <v>16</v>
      </c>
      <c r="B30" s="13" t="s">
        <v>129</v>
      </c>
      <c r="C30" s="14" t="s">
        <v>176</v>
      </c>
      <c r="D30" s="23">
        <v>985.36</v>
      </c>
      <c r="E30" s="23">
        <v>7.8</v>
      </c>
      <c r="F30" s="10">
        <f t="shared" si="0"/>
        <v>7685.808</v>
      </c>
    </row>
    <row r="31" spans="1:6" ht="15">
      <c r="A31" s="2"/>
      <c r="B31" s="13"/>
      <c r="C31" s="14"/>
      <c r="D31" s="26"/>
      <c r="E31" s="23"/>
      <c r="F31" s="10"/>
    </row>
    <row r="32" spans="1:6" ht="15.75">
      <c r="A32" s="2"/>
      <c r="B32" s="19" t="s">
        <v>5</v>
      </c>
      <c r="C32" s="14"/>
      <c r="D32" s="15"/>
      <c r="E32" s="25"/>
      <c r="F32" s="20">
        <f>F30+F29+F28</f>
        <v>19028.498</v>
      </c>
    </row>
    <row r="33" spans="1:6" ht="15.75">
      <c r="A33" s="2"/>
      <c r="B33" s="19"/>
      <c r="C33" s="14"/>
      <c r="D33" s="15"/>
      <c r="E33" s="25"/>
      <c r="F33" s="21"/>
    </row>
    <row r="34" spans="1:6" ht="15.75">
      <c r="A34" s="8" t="s">
        <v>17</v>
      </c>
      <c r="B34" s="22" t="s">
        <v>31</v>
      </c>
      <c r="C34" s="14"/>
      <c r="D34" s="23"/>
      <c r="E34" s="24"/>
      <c r="F34" s="10"/>
    </row>
    <row r="35" spans="1:6" ht="15">
      <c r="A35" s="2" t="s">
        <v>18</v>
      </c>
      <c r="B35" s="13" t="s">
        <v>130</v>
      </c>
      <c r="C35" s="14" t="s">
        <v>176</v>
      </c>
      <c r="D35" s="23">
        <v>1345.13</v>
      </c>
      <c r="E35" s="24">
        <v>2.5</v>
      </c>
      <c r="F35" s="10">
        <f t="shared" si="0"/>
        <v>3362.8250000000003</v>
      </c>
    </row>
    <row r="36" spans="1:6" ht="15">
      <c r="A36" s="2" t="s">
        <v>19</v>
      </c>
      <c r="B36" s="13" t="s">
        <v>131</v>
      </c>
      <c r="C36" s="14" t="s">
        <v>176</v>
      </c>
      <c r="D36" s="23">
        <v>1318.46</v>
      </c>
      <c r="E36" s="24">
        <v>5.9</v>
      </c>
      <c r="F36" s="10">
        <f t="shared" si="0"/>
        <v>7778.9140000000007</v>
      </c>
    </row>
    <row r="37" spans="1:6" ht="15">
      <c r="A37" s="2" t="s">
        <v>20</v>
      </c>
      <c r="B37" s="13" t="s">
        <v>132</v>
      </c>
      <c r="C37" s="14" t="s">
        <v>6</v>
      </c>
      <c r="D37" s="23">
        <v>51.45</v>
      </c>
      <c r="E37" s="24">
        <v>33</v>
      </c>
      <c r="F37" s="10">
        <f t="shared" si="0"/>
        <v>1697.8500000000001</v>
      </c>
    </row>
    <row r="38" spans="1:6" ht="15">
      <c r="A38" s="2"/>
      <c r="B38" s="13"/>
      <c r="C38" s="14"/>
      <c r="D38" s="26"/>
      <c r="E38" s="24"/>
      <c r="F38" s="10"/>
    </row>
    <row r="39" spans="1:6" ht="15.75">
      <c r="A39" s="2"/>
      <c r="B39" s="22" t="s">
        <v>5</v>
      </c>
      <c r="C39" s="14"/>
      <c r="D39" s="15"/>
      <c r="E39" s="23"/>
      <c r="F39" s="20">
        <f>F37+F36+F35</f>
        <v>12839.589000000002</v>
      </c>
    </row>
    <row r="40" spans="1:6" ht="15.75">
      <c r="A40" s="2"/>
      <c r="B40" s="22"/>
      <c r="C40" s="14"/>
      <c r="D40" s="15"/>
      <c r="E40" s="23"/>
      <c r="F40" s="21"/>
    </row>
    <row r="41" spans="1:6" ht="15.75">
      <c r="A41" s="8" t="s">
        <v>21</v>
      </c>
      <c r="B41" s="22" t="s">
        <v>32</v>
      </c>
      <c r="C41" s="14"/>
      <c r="D41" s="15"/>
      <c r="E41" s="23"/>
      <c r="F41" s="21"/>
    </row>
    <row r="42" spans="1:6" ht="15">
      <c r="A42" s="2" t="s">
        <v>22</v>
      </c>
      <c r="B42" s="13" t="s">
        <v>133</v>
      </c>
      <c r="C42" s="14" t="s">
        <v>174</v>
      </c>
      <c r="D42" s="15"/>
      <c r="E42" s="23">
        <v>96</v>
      </c>
      <c r="F42" s="10">
        <f>D42*E42</f>
        <v>0</v>
      </c>
    </row>
    <row r="43" spans="1:6" ht="15">
      <c r="A43" s="2" t="s">
        <v>23</v>
      </c>
      <c r="B43" s="13" t="s">
        <v>134</v>
      </c>
      <c r="C43" s="14" t="s">
        <v>174</v>
      </c>
      <c r="D43" s="15">
        <v>35</v>
      </c>
      <c r="E43" s="23">
        <v>8.35</v>
      </c>
      <c r="F43" s="10">
        <f>D43*E43</f>
        <v>292.25</v>
      </c>
    </row>
    <row r="44" spans="1:6" ht="15">
      <c r="A44" s="2" t="s">
        <v>24</v>
      </c>
      <c r="B44" s="13" t="s">
        <v>135</v>
      </c>
      <c r="C44" s="2" t="s">
        <v>174</v>
      </c>
      <c r="D44" s="27">
        <v>140.91</v>
      </c>
      <c r="E44" s="10">
        <v>12</v>
      </c>
      <c r="F44" s="10">
        <f>D44*E44</f>
        <v>1690.92</v>
      </c>
    </row>
    <row r="45" spans="1:6" ht="15">
      <c r="A45" s="2" t="s">
        <v>26</v>
      </c>
      <c r="B45" s="13" t="s">
        <v>136</v>
      </c>
      <c r="C45" s="2" t="s">
        <v>174</v>
      </c>
      <c r="D45" s="27">
        <v>144.19</v>
      </c>
      <c r="E45" s="10">
        <v>3.2</v>
      </c>
      <c r="F45" s="10">
        <f t="shared" ref="F45:F85" si="2">D45*E45</f>
        <v>461.40800000000002</v>
      </c>
    </row>
    <row r="46" spans="1:6" ht="15">
      <c r="A46" s="2" t="s">
        <v>33</v>
      </c>
      <c r="B46" s="13" t="s">
        <v>34</v>
      </c>
      <c r="C46" s="2" t="s">
        <v>174</v>
      </c>
      <c r="D46" s="27">
        <v>108.54</v>
      </c>
      <c r="E46" s="10">
        <v>45.7</v>
      </c>
      <c r="F46" s="10">
        <f t="shared" si="2"/>
        <v>4960.2780000000002</v>
      </c>
    </row>
    <row r="47" spans="1:6" ht="15">
      <c r="A47" s="2" t="s">
        <v>187</v>
      </c>
      <c r="B47" s="13" t="s">
        <v>137</v>
      </c>
      <c r="C47" s="2" t="s">
        <v>35</v>
      </c>
      <c r="D47" s="27">
        <v>360.57</v>
      </c>
      <c r="E47" s="10">
        <v>2</v>
      </c>
      <c r="F47" s="10">
        <f t="shared" ref="F47:F48" si="3">D47*E47</f>
        <v>721.14</v>
      </c>
    </row>
    <row r="48" spans="1:6" ht="15">
      <c r="A48" s="2" t="s">
        <v>190</v>
      </c>
      <c r="B48" s="13" t="s">
        <v>138</v>
      </c>
      <c r="C48" s="2" t="s">
        <v>35</v>
      </c>
      <c r="D48" s="27">
        <v>491.81</v>
      </c>
      <c r="E48" s="10">
        <v>1</v>
      </c>
      <c r="F48" s="10">
        <f t="shared" si="3"/>
        <v>491.81</v>
      </c>
    </row>
    <row r="49" spans="1:6" ht="12.75" customHeight="1">
      <c r="A49" s="2"/>
      <c r="B49" s="13"/>
      <c r="C49" s="2"/>
      <c r="D49" s="27"/>
      <c r="E49" s="10"/>
      <c r="F49" s="10"/>
    </row>
    <row r="50" spans="1:6" ht="0.75" hidden="1" customHeight="1">
      <c r="A50" s="2"/>
      <c r="B50" s="13"/>
      <c r="C50" s="2"/>
      <c r="D50" s="27"/>
      <c r="E50" s="10"/>
      <c r="F50" s="10"/>
    </row>
    <row r="51" spans="1:6" ht="15" hidden="1">
      <c r="A51" s="2"/>
      <c r="B51" s="13"/>
      <c r="C51" s="2"/>
      <c r="D51" s="27"/>
      <c r="E51" s="10"/>
      <c r="F51" s="10"/>
    </row>
    <row r="52" spans="1:6" ht="15.75">
      <c r="A52" s="2"/>
      <c r="B52" s="22" t="s">
        <v>37</v>
      </c>
      <c r="C52" s="2"/>
      <c r="D52" s="27"/>
      <c r="E52" s="10"/>
      <c r="F52" s="20">
        <f>F51+F50+F49++F48+F47+F46+F45+F44+F43+F42</f>
        <v>8617.8060000000005</v>
      </c>
    </row>
    <row r="53" spans="1:6" ht="15">
      <c r="A53" s="2"/>
      <c r="B53" s="13"/>
      <c r="C53" s="2"/>
      <c r="D53" s="27"/>
      <c r="E53" s="10"/>
      <c r="F53" s="10"/>
    </row>
    <row r="54" spans="1:6" ht="15.75">
      <c r="A54" s="8" t="s">
        <v>36</v>
      </c>
      <c r="B54" s="22" t="s">
        <v>38</v>
      </c>
      <c r="C54" s="2"/>
      <c r="D54" s="27"/>
      <c r="E54" s="10"/>
      <c r="F54" s="10"/>
    </row>
    <row r="55" spans="1:6" ht="15">
      <c r="A55" s="2" t="s">
        <v>39</v>
      </c>
      <c r="B55" s="13" t="s">
        <v>188</v>
      </c>
      <c r="C55" s="2" t="s">
        <v>174</v>
      </c>
      <c r="D55" s="27">
        <v>47</v>
      </c>
      <c r="E55" s="10">
        <v>350</v>
      </c>
      <c r="F55" s="10">
        <f t="shared" si="2"/>
        <v>16450</v>
      </c>
    </row>
    <row r="56" spans="1:6" ht="15">
      <c r="A56" s="2" t="s">
        <v>40</v>
      </c>
      <c r="B56" s="13" t="s">
        <v>189</v>
      </c>
      <c r="C56" s="2" t="s">
        <v>174</v>
      </c>
      <c r="D56" s="27">
        <v>28.75</v>
      </c>
      <c r="E56" s="10">
        <v>350</v>
      </c>
      <c r="F56" s="10">
        <f t="shared" si="2"/>
        <v>10062.5</v>
      </c>
    </row>
    <row r="57" spans="1:6" ht="15">
      <c r="A57" s="2" t="s">
        <v>41</v>
      </c>
      <c r="B57" s="13" t="s">
        <v>45</v>
      </c>
      <c r="C57" s="2" t="s">
        <v>174</v>
      </c>
      <c r="D57" s="27">
        <v>48</v>
      </c>
      <c r="E57" s="10">
        <v>75</v>
      </c>
      <c r="F57" s="10">
        <f t="shared" ref="F57:F60" si="4">D57*E57</f>
        <v>3600</v>
      </c>
    </row>
    <row r="58" spans="1:6" ht="15">
      <c r="A58" s="2" t="s">
        <v>42</v>
      </c>
      <c r="B58" s="13" t="s">
        <v>177</v>
      </c>
      <c r="C58" s="2" t="s">
        <v>6</v>
      </c>
      <c r="D58" s="27">
        <v>55.22</v>
      </c>
      <c r="E58" s="10">
        <v>52</v>
      </c>
      <c r="F58" s="10">
        <f t="shared" si="4"/>
        <v>2871.44</v>
      </c>
    </row>
    <row r="59" spans="1:6" ht="15">
      <c r="A59" s="2" t="s">
        <v>43</v>
      </c>
      <c r="B59" s="13" t="s">
        <v>178</v>
      </c>
      <c r="C59" s="2" t="s">
        <v>6</v>
      </c>
      <c r="D59" s="27">
        <v>42.46</v>
      </c>
      <c r="E59" s="10">
        <v>12</v>
      </c>
      <c r="F59" s="10">
        <f t="shared" si="4"/>
        <v>509.52</v>
      </c>
    </row>
    <row r="60" spans="1:6" ht="15">
      <c r="A60" s="2" t="s">
        <v>44</v>
      </c>
      <c r="B60" s="13" t="s">
        <v>179</v>
      </c>
      <c r="C60" s="2" t="s">
        <v>174</v>
      </c>
      <c r="D60" s="27">
        <v>12.6</v>
      </c>
      <c r="E60" s="10">
        <v>26.7</v>
      </c>
      <c r="F60" s="10">
        <f t="shared" si="4"/>
        <v>336.41999999999996</v>
      </c>
    </row>
    <row r="61" spans="1:6" ht="15">
      <c r="A61" s="2"/>
      <c r="B61" s="13"/>
      <c r="C61" s="2"/>
      <c r="D61" s="27"/>
      <c r="E61" s="10"/>
      <c r="F61" s="10"/>
    </row>
    <row r="62" spans="1:6" ht="15.75">
      <c r="A62" s="2"/>
      <c r="B62" s="22" t="s">
        <v>37</v>
      </c>
      <c r="C62" s="2"/>
      <c r="D62" s="27"/>
      <c r="E62" s="10"/>
      <c r="F62" s="20">
        <f>F61+F60+F59+F58+F57+F56+F55</f>
        <v>33829.880000000005</v>
      </c>
    </row>
    <row r="63" spans="1:6" ht="15">
      <c r="A63" s="2"/>
      <c r="B63" s="13"/>
      <c r="C63" s="2"/>
      <c r="D63" s="27"/>
      <c r="E63" s="10"/>
      <c r="F63" s="10"/>
    </row>
    <row r="64" spans="1:6" ht="15.75">
      <c r="A64" s="8" t="s">
        <v>46</v>
      </c>
      <c r="B64" s="22" t="s">
        <v>59</v>
      </c>
      <c r="C64" s="2"/>
      <c r="D64" s="27"/>
      <c r="E64" s="10"/>
      <c r="F64" s="10"/>
    </row>
    <row r="65" spans="1:6" ht="15">
      <c r="A65" s="2" t="s">
        <v>48</v>
      </c>
      <c r="B65" s="13" t="s">
        <v>140</v>
      </c>
      <c r="C65" s="2" t="s">
        <v>174</v>
      </c>
      <c r="D65" s="27">
        <v>4.97</v>
      </c>
      <c r="E65" s="10">
        <v>232</v>
      </c>
      <c r="F65" s="10">
        <f t="shared" si="2"/>
        <v>1153.04</v>
      </c>
    </row>
    <row r="66" spans="1:6" ht="15">
      <c r="A66" s="2" t="s">
        <v>49</v>
      </c>
      <c r="B66" s="13" t="s">
        <v>141</v>
      </c>
      <c r="C66" s="2" t="s">
        <v>174</v>
      </c>
      <c r="D66" s="27">
        <v>14.45</v>
      </c>
      <c r="E66" s="10">
        <v>232</v>
      </c>
      <c r="F66" s="10">
        <f t="shared" si="2"/>
        <v>3352.3999999999996</v>
      </c>
    </row>
    <row r="67" spans="1:6" ht="15">
      <c r="A67" s="2" t="s">
        <v>50</v>
      </c>
      <c r="B67" s="13" t="s">
        <v>142</v>
      </c>
      <c r="C67" s="2" t="s">
        <v>174</v>
      </c>
      <c r="D67" s="27">
        <v>7.46</v>
      </c>
      <c r="E67" s="10">
        <v>232</v>
      </c>
      <c r="F67" s="10">
        <f t="shared" si="2"/>
        <v>1730.72</v>
      </c>
    </row>
    <row r="68" spans="1:6" ht="15">
      <c r="A68" s="2" t="s">
        <v>51</v>
      </c>
      <c r="B68" s="13" t="s">
        <v>143</v>
      </c>
      <c r="C68" s="2" t="s">
        <v>174</v>
      </c>
      <c r="D68" s="27">
        <v>26.48</v>
      </c>
      <c r="E68" s="10">
        <v>80</v>
      </c>
      <c r="F68" s="10">
        <f t="shared" si="2"/>
        <v>2118.4</v>
      </c>
    </row>
    <row r="69" spans="1:6" ht="15">
      <c r="A69" s="2" t="s">
        <v>52</v>
      </c>
      <c r="B69" s="13" t="s">
        <v>144</v>
      </c>
      <c r="C69" s="2" t="s">
        <v>174</v>
      </c>
      <c r="D69" s="27">
        <v>4.93</v>
      </c>
      <c r="E69" s="10">
        <v>830</v>
      </c>
      <c r="F69" s="10">
        <f t="shared" si="2"/>
        <v>4091.8999999999996</v>
      </c>
    </row>
    <row r="70" spans="1:6" ht="15">
      <c r="A70" s="2" t="s">
        <v>53</v>
      </c>
      <c r="B70" s="13" t="s">
        <v>145</v>
      </c>
      <c r="C70" s="2" t="s">
        <v>174</v>
      </c>
      <c r="D70" s="27">
        <v>4.49</v>
      </c>
      <c r="E70" s="10">
        <v>830</v>
      </c>
      <c r="F70" s="10">
        <f t="shared" si="2"/>
        <v>3726.7000000000003</v>
      </c>
    </row>
    <row r="71" spans="1:6" ht="15">
      <c r="A71" s="2" t="s">
        <v>54</v>
      </c>
      <c r="B71" s="13" t="s">
        <v>146</v>
      </c>
      <c r="C71" s="2" t="s">
        <v>174</v>
      </c>
      <c r="D71" s="27">
        <v>15.24</v>
      </c>
      <c r="E71" s="10">
        <v>2019</v>
      </c>
      <c r="F71" s="10">
        <f t="shared" si="2"/>
        <v>30769.56</v>
      </c>
    </row>
    <row r="72" spans="1:6" ht="15">
      <c r="A72" s="2" t="s">
        <v>55</v>
      </c>
      <c r="B72" s="13" t="s">
        <v>67</v>
      </c>
      <c r="C72" s="2" t="s">
        <v>6</v>
      </c>
      <c r="D72" s="27">
        <v>15.24</v>
      </c>
      <c r="E72" s="10">
        <v>60</v>
      </c>
      <c r="F72" s="10">
        <f t="shared" si="2"/>
        <v>914.4</v>
      </c>
    </row>
    <row r="73" spans="1:6" ht="15">
      <c r="A73" s="2" t="s">
        <v>56</v>
      </c>
      <c r="B73" s="13" t="s">
        <v>191</v>
      </c>
      <c r="C73" s="2" t="s">
        <v>174</v>
      </c>
      <c r="D73" s="27">
        <v>18.09</v>
      </c>
      <c r="E73" s="10">
        <v>460</v>
      </c>
      <c r="F73" s="10">
        <f t="shared" si="2"/>
        <v>8321.4</v>
      </c>
    </row>
    <row r="74" spans="1:6" ht="15">
      <c r="A74" s="2" t="s">
        <v>139</v>
      </c>
      <c r="B74" s="13" t="s">
        <v>68</v>
      </c>
      <c r="C74" s="2" t="s">
        <v>174</v>
      </c>
      <c r="D74" s="27">
        <v>15.24</v>
      </c>
      <c r="E74" s="10">
        <v>72</v>
      </c>
      <c r="F74" s="10">
        <f t="shared" si="2"/>
        <v>1097.28</v>
      </c>
    </row>
    <row r="75" spans="1:6" ht="15">
      <c r="A75" s="2"/>
      <c r="B75" s="13"/>
      <c r="C75" s="2"/>
      <c r="D75" s="27"/>
      <c r="E75" s="10"/>
      <c r="F75" s="10"/>
    </row>
    <row r="76" spans="1:6" ht="15.75">
      <c r="A76" s="2"/>
      <c r="B76" s="22" t="s">
        <v>37</v>
      </c>
      <c r="C76" s="2"/>
      <c r="D76" s="27"/>
      <c r="E76" s="10"/>
      <c r="F76" s="20">
        <f>F74+F73+F72+F71+F70+F69+F68+F67+F66+F65</f>
        <v>57275.8</v>
      </c>
    </row>
    <row r="77" spans="1:6" ht="15">
      <c r="A77" s="2"/>
      <c r="B77" s="13"/>
      <c r="C77" s="2"/>
      <c r="D77" s="27"/>
      <c r="E77" s="10"/>
      <c r="F77" s="10"/>
    </row>
    <row r="78" spans="1:6" ht="15.75">
      <c r="A78" s="8" t="s">
        <v>58</v>
      </c>
      <c r="B78" s="22" t="s">
        <v>47</v>
      </c>
      <c r="C78" s="2"/>
      <c r="D78" s="27"/>
      <c r="E78" s="10"/>
      <c r="F78" s="10"/>
    </row>
    <row r="79" spans="1:6" ht="15">
      <c r="A79" s="2" t="s">
        <v>60</v>
      </c>
      <c r="B79" s="13" t="s">
        <v>147</v>
      </c>
      <c r="C79" s="2" t="s">
        <v>176</v>
      </c>
      <c r="D79" s="27">
        <v>343.8</v>
      </c>
      <c r="E79" s="10">
        <v>60</v>
      </c>
      <c r="F79" s="10">
        <f t="shared" si="2"/>
        <v>20628</v>
      </c>
    </row>
    <row r="80" spans="1:6" ht="15">
      <c r="A80" s="2" t="s">
        <v>61</v>
      </c>
      <c r="B80" s="13" t="s">
        <v>148</v>
      </c>
      <c r="C80" s="2" t="s">
        <v>174</v>
      </c>
      <c r="D80" s="27">
        <v>28.11</v>
      </c>
      <c r="E80" s="10">
        <v>66</v>
      </c>
      <c r="F80" s="10">
        <f t="shared" si="2"/>
        <v>1855.26</v>
      </c>
    </row>
    <row r="81" spans="1:6" ht="15">
      <c r="A81" s="2" t="s">
        <v>62</v>
      </c>
      <c r="B81" s="13" t="s">
        <v>149</v>
      </c>
      <c r="C81" s="2" t="s">
        <v>174</v>
      </c>
      <c r="D81" s="27">
        <v>43.88</v>
      </c>
      <c r="E81" s="10">
        <v>45</v>
      </c>
      <c r="F81" s="10">
        <f t="shared" si="2"/>
        <v>1974.6000000000001</v>
      </c>
    </row>
    <row r="82" spans="1:6" ht="15">
      <c r="A82" s="28" t="s">
        <v>63</v>
      </c>
      <c r="B82" s="29" t="s">
        <v>150</v>
      </c>
      <c r="C82" s="2" t="s">
        <v>174</v>
      </c>
      <c r="D82" s="27">
        <v>33.450000000000003</v>
      </c>
      <c r="E82" s="10">
        <v>45</v>
      </c>
      <c r="F82" s="10">
        <f t="shared" si="2"/>
        <v>1505.2500000000002</v>
      </c>
    </row>
    <row r="83" spans="1:6" ht="15">
      <c r="A83" s="2" t="s">
        <v>64</v>
      </c>
      <c r="B83" s="13" t="s">
        <v>151</v>
      </c>
      <c r="C83" s="2" t="s">
        <v>174</v>
      </c>
      <c r="D83" s="27">
        <v>71.39</v>
      </c>
      <c r="E83" s="10">
        <v>98.4</v>
      </c>
      <c r="F83" s="10">
        <f t="shared" si="2"/>
        <v>7024.7760000000007</v>
      </c>
    </row>
    <row r="84" spans="1:6" ht="15">
      <c r="A84" s="2" t="s">
        <v>65</v>
      </c>
      <c r="B84" s="13" t="s">
        <v>152</v>
      </c>
      <c r="C84" s="2" t="s">
        <v>6</v>
      </c>
      <c r="D84" s="27">
        <v>21.45</v>
      </c>
      <c r="E84" s="10">
        <v>6.5</v>
      </c>
      <c r="F84" s="10">
        <f t="shared" si="2"/>
        <v>139.42499999999998</v>
      </c>
    </row>
    <row r="85" spans="1:6" ht="15">
      <c r="A85" s="2" t="s">
        <v>66</v>
      </c>
      <c r="B85" s="13" t="s">
        <v>153</v>
      </c>
      <c r="C85" s="2" t="s">
        <v>6</v>
      </c>
      <c r="D85" s="27">
        <v>18</v>
      </c>
      <c r="E85" s="10">
        <v>128</v>
      </c>
      <c r="F85" s="10">
        <f t="shared" si="2"/>
        <v>2304</v>
      </c>
    </row>
    <row r="86" spans="1:6" ht="15">
      <c r="A86" s="2"/>
      <c r="B86" s="13"/>
      <c r="C86" s="2"/>
      <c r="D86" s="27"/>
      <c r="E86" s="10"/>
      <c r="F86" s="10"/>
    </row>
    <row r="87" spans="1:6" ht="15.75">
      <c r="A87" s="2"/>
      <c r="B87" s="22" t="s">
        <v>37</v>
      </c>
      <c r="C87" s="2"/>
      <c r="D87" s="27"/>
      <c r="E87" s="10"/>
      <c r="F87" s="20">
        <f>F85+F84+F83+F82+F81+F80+F79-0.001</f>
        <v>35431.310000000005</v>
      </c>
    </row>
    <row r="88" spans="1:6" ht="15.75">
      <c r="A88" s="2"/>
      <c r="B88" s="22"/>
      <c r="C88" s="2"/>
      <c r="D88" s="27"/>
      <c r="E88" s="10"/>
      <c r="F88" s="10"/>
    </row>
    <row r="89" spans="1:6" ht="15.75">
      <c r="A89" s="8" t="s">
        <v>69</v>
      </c>
      <c r="B89" s="22" t="s">
        <v>154</v>
      </c>
      <c r="C89" s="2"/>
      <c r="D89" s="27"/>
      <c r="E89" s="10"/>
      <c r="F89" s="10"/>
    </row>
    <row r="90" spans="1:6" ht="15">
      <c r="A90" s="2" t="s">
        <v>70</v>
      </c>
      <c r="B90" s="13" t="s">
        <v>155</v>
      </c>
      <c r="C90" s="2" t="s">
        <v>111</v>
      </c>
      <c r="D90" s="27">
        <v>358</v>
      </c>
      <c r="E90" s="10">
        <v>1</v>
      </c>
      <c r="F90" s="10">
        <f t="shared" ref="F90:F99" si="5">D90*E90</f>
        <v>358</v>
      </c>
    </row>
    <row r="91" spans="1:6" ht="15">
      <c r="A91" s="2" t="s">
        <v>71</v>
      </c>
      <c r="B91" s="13" t="s">
        <v>156</v>
      </c>
      <c r="C91" s="2" t="s">
        <v>111</v>
      </c>
      <c r="D91" s="27">
        <v>145.68</v>
      </c>
      <c r="E91" s="10">
        <v>1</v>
      </c>
      <c r="F91" s="10">
        <f t="shared" si="5"/>
        <v>145.68</v>
      </c>
    </row>
    <row r="92" spans="1:6" ht="15">
      <c r="A92" s="2" t="s">
        <v>72</v>
      </c>
      <c r="B92" s="13" t="s">
        <v>157</v>
      </c>
      <c r="C92" s="2" t="s">
        <v>111</v>
      </c>
      <c r="D92" s="27">
        <v>31.04</v>
      </c>
      <c r="E92" s="10">
        <v>1</v>
      </c>
      <c r="F92" s="10">
        <f t="shared" si="5"/>
        <v>31.04</v>
      </c>
    </row>
    <row r="93" spans="1:6" ht="15">
      <c r="A93" s="2" t="s">
        <v>73</v>
      </c>
      <c r="B93" s="13" t="s">
        <v>79</v>
      </c>
      <c r="C93" s="2" t="s">
        <v>111</v>
      </c>
      <c r="D93" s="27">
        <v>32.200000000000003</v>
      </c>
      <c r="E93" s="10">
        <v>1</v>
      </c>
      <c r="F93" s="10">
        <f t="shared" si="5"/>
        <v>32.200000000000003</v>
      </c>
    </row>
    <row r="94" spans="1:6" ht="15">
      <c r="A94" s="2" t="s">
        <v>74</v>
      </c>
      <c r="B94" s="13" t="s">
        <v>158</v>
      </c>
      <c r="C94" s="2" t="s">
        <v>111</v>
      </c>
      <c r="D94" s="27">
        <v>53.46</v>
      </c>
      <c r="E94" s="10">
        <v>1</v>
      </c>
      <c r="F94" s="10">
        <f t="shared" si="5"/>
        <v>53.46</v>
      </c>
    </row>
    <row r="95" spans="1:6" ht="15">
      <c r="A95" s="2" t="s">
        <v>75</v>
      </c>
      <c r="B95" s="13" t="s">
        <v>159</v>
      </c>
      <c r="C95" s="2" t="s">
        <v>111</v>
      </c>
      <c r="D95" s="27">
        <v>123.33</v>
      </c>
      <c r="E95" s="10">
        <v>1</v>
      </c>
      <c r="F95" s="10">
        <f t="shared" si="5"/>
        <v>123.33</v>
      </c>
    </row>
    <row r="96" spans="1:6" ht="15">
      <c r="A96" s="2" t="s">
        <v>194</v>
      </c>
      <c r="B96" s="13" t="s">
        <v>160</v>
      </c>
      <c r="C96" s="2" t="s">
        <v>111</v>
      </c>
      <c r="D96" s="27">
        <v>180.1</v>
      </c>
      <c r="E96" s="10">
        <v>1</v>
      </c>
      <c r="F96" s="10">
        <f t="shared" si="5"/>
        <v>180.1</v>
      </c>
    </row>
    <row r="97" spans="1:6" ht="15">
      <c r="A97" s="2" t="s">
        <v>76</v>
      </c>
      <c r="B97" s="13" t="s">
        <v>161</v>
      </c>
      <c r="C97" s="2" t="s">
        <v>174</v>
      </c>
      <c r="D97" s="27">
        <v>123.33</v>
      </c>
      <c r="E97" s="10">
        <v>1</v>
      </c>
      <c r="F97" s="10">
        <f t="shared" si="5"/>
        <v>123.33</v>
      </c>
    </row>
    <row r="98" spans="1:6" ht="15">
      <c r="A98" s="2" t="s">
        <v>77</v>
      </c>
      <c r="B98" s="13" t="s">
        <v>192</v>
      </c>
      <c r="C98" s="2" t="s">
        <v>111</v>
      </c>
      <c r="D98" s="27">
        <v>347.75</v>
      </c>
      <c r="E98" s="10">
        <v>1</v>
      </c>
      <c r="F98" s="10">
        <f t="shared" si="5"/>
        <v>347.75</v>
      </c>
    </row>
    <row r="99" spans="1:6" ht="15">
      <c r="A99" s="2" t="s">
        <v>78</v>
      </c>
      <c r="B99" s="13" t="s">
        <v>162</v>
      </c>
      <c r="C99" s="2" t="s">
        <v>111</v>
      </c>
      <c r="D99" s="27">
        <v>479.25</v>
      </c>
      <c r="E99" s="10">
        <v>1</v>
      </c>
      <c r="F99" s="10">
        <f t="shared" si="5"/>
        <v>479.25</v>
      </c>
    </row>
    <row r="100" spans="1:6" ht="15">
      <c r="A100" s="2"/>
      <c r="B100" s="13"/>
      <c r="C100" s="2"/>
      <c r="D100" s="27"/>
      <c r="E100" s="10"/>
      <c r="F100" s="10"/>
    </row>
    <row r="101" spans="1:6" ht="15.75">
      <c r="A101" s="2"/>
      <c r="B101" s="22" t="s">
        <v>37</v>
      </c>
      <c r="C101" s="2"/>
      <c r="D101" s="27"/>
      <c r="E101" s="10"/>
      <c r="F101" s="20">
        <f>F100+F99+F98+F97+F96+F95+F94+F93+F92+F91+F90</f>
        <v>1874.14</v>
      </c>
    </row>
    <row r="102" spans="1:6" ht="15.75">
      <c r="A102" s="2"/>
      <c r="B102" s="22"/>
      <c r="C102" s="2"/>
      <c r="D102" s="27"/>
      <c r="E102" s="10"/>
      <c r="F102" s="10"/>
    </row>
    <row r="103" spans="1:6" ht="15.75">
      <c r="A103" s="8" t="s">
        <v>80</v>
      </c>
      <c r="B103" s="22" t="s">
        <v>81</v>
      </c>
      <c r="C103" s="2"/>
      <c r="D103" s="27"/>
      <c r="E103" s="10"/>
      <c r="F103" s="10"/>
    </row>
    <row r="104" spans="1:6" ht="15">
      <c r="A104" s="2" t="s">
        <v>82</v>
      </c>
      <c r="B104" s="13" t="s">
        <v>90</v>
      </c>
      <c r="C104" s="2" t="s">
        <v>6</v>
      </c>
      <c r="D104" s="27">
        <v>30.64</v>
      </c>
      <c r="E104" s="10">
        <v>66</v>
      </c>
      <c r="F104" s="10">
        <f t="shared" ref="F104:F112" si="6">E104*D104</f>
        <v>2022.24</v>
      </c>
    </row>
    <row r="105" spans="1:6" ht="15">
      <c r="A105" s="2" t="s">
        <v>83</v>
      </c>
      <c r="B105" s="13" t="s">
        <v>91</v>
      </c>
      <c r="C105" s="2" t="s">
        <v>6</v>
      </c>
      <c r="D105" s="27">
        <v>20.56</v>
      </c>
      <c r="E105" s="10">
        <v>85</v>
      </c>
      <c r="F105" s="10">
        <f t="shared" si="6"/>
        <v>1747.6</v>
      </c>
    </row>
    <row r="106" spans="1:6" ht="15">
      <c r="A106" s="2" t="s">
        <v>84</v>
      </c>
      <c r="B106" s="13" t="s">
        <v>163</v>
      </c>
      <c r="C106" s="2" t="s">
        <v>6</v>
      </c>
      <c r="D106" s="27">
        <v>25.42</v>
      </c>
      <c r="E106" s="10">
        <v>90</v>
      </c>
      <c r="F106" s="10">
        <f t="shared" si="6"/>
        <v>2287.8000000000002</v>
      </c>
    </row>
    <row r="107" spans="1:6" ht="15">
      <c r="A107" s="2" t="s">
        <v>85</v>
      </c>
      <c r="B107" s="13" t="s">
        <v>92</v>
      </c>
      <c r="C107" s="2" t="s">
        <v>6</v>
      </c>
      <c r="D107" s="27">
        <v>5.79</v>
      </c>
      <c r="E107" s="10">
        <v>65</v>
      </c>
      <c r="F107" s="10">
        <f t="shared" si="6"/>
        <v>376.35</v>
      </c>
    </row>
    <row r="108" spans="1:6" ht="15">
      <c r="A108" s="2" t="s">
        <v>86</v>
      </c>
      <c r="B108" s="13" t="s">
        <v>93</v>
      </c>
      <c r="C108" s="2" t="s">
        <v>6</v>
      </c>
      <c r="D108" s="27">
        <v>9.51</v>
      </c>
      <c r="E108" s="10">
        <v>55</v>
      </c>
      <c r="F108" s="10">
        <f t="shared" si="6"/>
        <v>523.04999999999995</v>
      </c>
    </row>
    <row r="109" spans="1:6" ht="15">
      <c r="A109" s="2" t="s">
        <v>87</v>
      </c>
      <c r="B109" s="13" t="s">
        <v>94</v>
      </c>
      <c r="C109" s="2" t="s">
        <v>6</v>
      </c>
      <c r="D109" s="27">
        <v>12.99</v>
      </c>
      <c r="E109" s="10">
        <v>60</v>
      </c>
      <c r="F109" s="10">
        <f t="shared" si="6"/>
        <v>779.4</v>
      </c>
    </row>
    <row r="110" spans="1:6" ht="15">
      <c r="A110" s="2" t="s">
        <v>88</v>
      </c>
      <c r="B110" s="13" t="s">
        <v>164</v>
      </c>
      <c r="C110" s="2" t="s">
        <v>111</v>
      </c>
      <c r="D110" s="27">
        <v>29</v>
      </c>
      <c r="E110" s="10">
        <v>8</v>
      </c>
      <c r="F110" s="10">
        <f t="shared" si="6"/>
        <v>232</v>
      </c>
    </row>
    <row r="111" spans="1:6" ht="15">
      <c r="A111" s="2" t="s">
        <v>89</v>
      </c>
      <c r="B111" s="13" t="s">
        <v>193</v>
      </c>
      <c r="C111" s="2" t="s">
        <v>111</v>
      </c>
      <c r="D111" s="27">
        <v>10.78</v>
      </c>
      <c r="E111" s="10">
        <v>7</v>
      </c>
      <c r="F111" s="10">
        <f t="shared" si="6"/>
        <v>75.459999999999994</v>
      </c>
    </row>
    <row r="112" spans="1:6" ht="15">
      <c r="A112" s="2" t="s">
        <v>112</v>
      </c>
      <c r="B112" s="13" t="s">
        <v>165</v>
      </c>
      <c r="C112" s="2" t="s">
        <v>180</v>
      </c>
      <c r="D112" s="27">
        <v>695.5</v>
      </c>
      <c r="E112" s="10">
        <v>1</v>
      </c>
      <c r="F112" s="10">
        <f t="shared" si="6"/>
        <v>695.5</v>
      </c>
    </row>
    <row r="113" spans="1:6" ht="15.75">
      <c r="A113" s="2"/>
      <c r="B113" s="22"/>
      <c r="C113" s="2"/>
      <c r="D113" s="27"/>
      <c r="E113" s="10"/>
      <c r="F113" s="10"/>
    </row>
    <row r="114" spans="1:6" ht="15.75">
      <c r="A114" s="2"/>
      <c r="B114" s="22" t="s">
        <v>37</v>
      </c>
      <c r="C114" s="2"/>
      <c r="D114" s="27"/>
      <c r="E114" s="10"/>
      <c r="F114" s="20">
        <f>F112+F111+F110+F109+F108+F107+F106+F105+F104</f>
        <v>8739.4</v>
      </c>
    </row>
    <row r="115" spans="1:6" ht="15">
      <c r="A115" s="2"/>
      <c r="B115" s="13"/>
      <c r="C115" s="2"/>
      <c r="D115" s="27"/>
      <c r="E115" s="10"/>
      <c r="F115" s="10"/>
    </row>
    <row r="116" spans="1:6" ht="15.75">
      <c r="A116" s="8" t="s">
        <v>95</v>
      </c>
      <c r="B116" s="22" t="s">
        <v>96</v>
      </c>
      <c r="C116" s="2"/>
      <c r="D116" s="27"/>
      <c r="E116" s="10"/>
      <c r="F116" s="10"/>
    </row>
    <row r="117" spans="1:6" ht="15">
      <c r="A117" s="2"/>
      <c r="B117" s="13"/>
      <c r="C117" s="2"/>
      <c r="D117" s="27"/>
      <c r="E117" s="10"/>
      <c r="F117" s="10"/>
    </row>
    <row r="118" spans="1:6" ht="15">
      <c r="A118" s="2" t="s">
        <v>97</v>
      </c>
      <c r="B118" s="13" t="s">
        <v>166</v>
      </c>
      <c r="C118" s="2" t="s">
        <v>111</v>
      </c>
      <c r="D118" s="27">
        <v>40.72</v>
      </c>
      <c r="E118" s="10">
        <v>3</v>
      </c>
      <c r="F118" s="10">
        <f t="shared" ref="F118:F131" si="7">D118*E118</f>
        <v>122.16</v>
      </c>
    </row>
    <row r="119" spans="1:6" ht="15">
      <c r="A119" s="2" t="s">
        <v>98</v>
      </c>
      <c r="B119" s="13" t="s">
        <v>167</v>
      </c>
      <c r="C119" s="2" t="s">
        <v>6</v>
      </c>
      <c r="D119" s="27">
        <v>1.79</v>
      </c>
      <c r="E119" s="10">
        <v>1200</v>
      </c>
      <c r="F119" s="10">
        <f t="shared" ref="F119:F125" si="8">D119*E119</f>
        <v>2148</v>
      </c>
    </row>
    <row r="120" spans="1:6" ht="15">
      <c r="A120" s="2" t="s">
        <v>99</v>
      </c>
      <c r="B120" s="13" t="s">
        <v>105</v>
      </c>
      <c r="C120" s="2" t="s">
        <v>111</v>
      </c>
      <c r="D120" s="27">
        <v>14.44</v>
      </c>
      <c r="E120" s="10">
        <v>4</v>
      </c>
      <c r="F120" s="10">
        <f t="shared" si="8"/>
        <v>57.76</v>
      </c>
    </row>
    <row r="121" spans="1:6" ht="15">
      <c r="A121" s="2" t="s">
        <v>100</v>
      </c>
      <c r="B121" s="13" t="s">
        <v>168</v>
      </c>
      <c r="C121" s="2" t="s">
        <v>111</v>
      </c>
      <c r="D121" s="27">
        <v>18.91</v>
      </c>
      <c r="E121" s="10">
        <v>1</v>
      </c>
      <c r="F121" s="10">
        <f t="shared" si="8"/>
        <v>18.91</v>
      </c>
    </row>
    <row r="122" spans="1:6" ht="15">
      <c r="A122" s="2" t="s">
        <v>101</v>
      </c>
      <c r="B122" s="13" t="s">
        <v>169</v>
      </c>
      <c r="C122" s="2" t="s">
        <v>111</v>
      </c>
      <c r="D122" s="27">
        <v>18.46</v>
      </c>
      <c r="E122" s="10">
        <v>20</v>
      </c>
      <c r="F122" s="10">
        <f t="shared" si="8"/>
        <v>369.20000000000005</v>
      </c>
    </row>
    <row r="123" spans="1:6" ht="15">
      <c r="A123" s="2" t="s">
        <v>102</v>
      </c>
      <c r="B123" s="13" t="s">
        <v>170</v>
      </c>
      <c r="C123" s="2" t="s">
        <v>111</v>
      </c>
      <c r="D123" s="27">
        <v>21.85</v>
      </c>
      <c r="E123" s="10">
        <v>1</v>
      </c>
      <c r="F123" s="10">
        <f t="shared" si="8"/>
        <v>21.85</v>
      </c>
    </row>
    <row r="124" spans="1:6" ht="15">
      <c r="A124" s="2" t="s">
        <v>103</v>
      </c>
      <c r="B124" s="13" t="s">
        <v>171</v>
      </c>
      <c r="C124" s="2" t="s">
        <v>111</v>
      </c>
      <c r="D124" s="27">
        <v>22.9</v>
      </c>
      <c r="E124" s="10">
        <v>2</v>
      </c>
      <c r="F124" s="10">
        <f t="shared" si="8"/>
        <v>45.8</v>
      </c>
    </row>
    <row r="125" spans="1:6" ht="15">
      <c r="A125" s="2" t="s">
        <v>104</v>
      </c>
      <c r="B125" s="13" t="s">
        <v>172</v>
      </c>
      <c r="C125" s="2" t="s">
        <v>111</v>
      </c>
      <c r="D125" s="27">
        <v>24.45</v>
      </c>
      <c r="E125" s="10">
        <v>20</v>
      </c>
      <c r="F125" s="10">
        <f t="shared" si="8"/>
        <v>489</v>
      </c>
    </row>
    <row r="126" spans="1:6" ht="15">
      <c r="A126" s="2"/>
      <c r="B126" s="13"/>
      <c r="C126" s="2"/>
      <c r="D126" s="27"/>
      <c r="E126" s="10"/>
      <c r="F126" s="10"/>
    </row>
    <row r="127" spans="1:6" ht="15.75">
      <c r="A127" s="2"/>
      <c r="B127" s="22" t="s">
        <v>37</v>
      </c>
      <c r="C127" s="2"/>
      <c r="D127" s="27"/>
      <c r="E127" s="10"/>
      <c r="F127" s="20">
        <f>F126+F125+F124+F123+F122+F121+F120+F119+F118+F117</f>
        <v>3272.68</v>
      </c>
    </row>
    <row r="128" spans="1:6" ht="15.75">
      <c r="A128" s="2"/>
      <c r="B128" s="22"/>
      <c r="C128" s="2"/>
      <c r="D128" s="27"/>
      <c r="E128" s="10"/>
      <c r="F128" s="10"/>
    </row>
    <row r="129" spans="1:6" ht="15.75">
      <c r="A129" s="8" t="s">
        <v>106</v>
      </c>
      <c r="B129" s="22" t="s">
        <v>109</v>
      </c>
      <c r="C129" s="2"/>
      <c r="D129" s="27"/>
      <c r="E129" s="10"/>
      <c r="F129" s="10"/>
    </row>
    <row r="130" spans="1:6" ht="15">
      <c r="A130" s="2" t="s">
        <v>107</v>
      </c>
      <c r="B130" s="13" t="s">
        <v>110</v>
      </c>
      <c r="C130" s="2" t="s">
        <v>174</v>
      </c>
      <c r="D130" s="27">
        <v>10.74</v>
      </c>
      <c r="E130" s="10">
        <v>82.4</v>
      </c>
      <c r="F130" s="10">
        <f t="shared" si="7"/>
        <v>884.97600000000011</v>
      </c>
    </row>
    <row r="131" spans="1:6" ht="15">
      <c r="A131" s="2" t="s">
        <v>108</v>
      </c>
      <c r="B131" s="13" t="s">
        <v>173</v>
      </c>
      <c r="C131" s="2" t="s">
        <v>111</v>
      </c>
      <c r="D131" s="27">
        <v>60.58</v>
      </c>
      <c r="E131" s="10">
        <v>1</v>
      </c>
      <c r="F131" s="10">
        <f t="shared" si="7"/>
        <v>60.58</v>
      </c>
    </row>
    <row r="132" spans="1:6" ht="15">
      <c r="A132" s="2"/>
      <c r="B132" s="13"/>
      <c r="C132" s="2"/>
      <c r="D132" s="27"/>
      <c r="E132" s="10"/>
      <c r="F132" s="10"/>
    </row>
    <row r="133" spans="1:6" ht="15.75">
      <c r="A133" s="2"/>
      <c r="B133" s="22" t="s">
        <v>37</v>
      </c>
      <c r="C133" s="2"/>
      <c r="D133" s="27"/>
      <c r="E133" s="10"/>
      <c r="F133" s="20">
        <v>945.56</v>
      </c>
    </row>
    <row r="134" spans="1:6" ht="15.75">
      <c r="A134" s="2"/>
      <c r="B134" s="22"/>
      <c r="C134" s="2"/>
      <c r="D134" s="10"/>
      <c r="E134" s="10"/>
      <c r="F134" s="10"/>
    </row>
    <row r="135" spans="1:6" ht="15.75">
      <c r="A135" s="7"/>
      <c r="B135" s="30" t="s">
        <v>25</v>
      </c>
      <c r="C135" s="2"/>
      <c r="D135" s="10"/>
      <c r="E135" s="10"/>
      <c r="F135" s="20">
        <f>F133+F127+F114+F101+F87+F76+F62+F52+F39+F32+F25+0.01</f>
        <v>220000.00300000003</v>
      </c>
    </row>
    <row r="136" spans="1:6" ht="15.75">
      <c r="A136" s="7"/>
      <c r="B136" s="30"/>
      <c r="C136" s="2"/>
      <c r="D136" s="10"/>
      <c r="E136" s="10"/>
      <c r="F136" s="10"/>
    </row>
    <row r="137" spans="1:6" ht="15">
      <c r="A137" s="36" t="s">
        <v>197</v>
      </c>
      <c r="B137" s="37"/>
      <c r="C137" s="37"/>
      <c r="D137" s="37"/>
      <c r="E137" s="37"/>
      <c r="F137" s="6"/>
    </row>
  </sheetData>
  <mergeCells count="4">
    <mergeCell ref="D5:D7"/>
    <mergeCell ref="A3:F3"/>
    <mergeCell ref="A2:F2"/>
    <mergeCell ref="A137:E137"/>
  </mergeCells>
  <phoneticPr fontId="0" type="noConversion"/>
  <pageMargins left="0.98425196850393704" right="0.51181102362204722" top="0.74803149606299213" bottom="0.39370078740157483" header="0.73" footer="0.51181102362204722"/>
  <pageSetup scale="6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Micro</cp:lastModifiedBy>
  <cp:lastPrinted>2014-11-18T16:55:03Z</cp:lastPrinted>
  <dcterms:created xsi:type="dcterms:W3CDTF">2005-04-27T18:12:32Z</dcterms:created>
  <dcterms:modified xsi:type="dcterms:W3CDTF">2014-12-02T15:31:53Z</dcterms:modified>
</cp:coreProperties>
</file>