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irogerio\Documents\Anexos Tomada de Preços\ANEXO VI - PLANILHA ORÇAMENTARIA\"/>
    </mc:Choice>
  </mc:AlternateContent>
  <bookViews>
    <workbookView xWindow="360" yWindow="15" windowWidth="20730" windowHeight="1017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F344" i="1" l="1"/>
  <c r="F254" i="1"/>
  <c r="F391" i="1"/>
  <c r="F386" i="1"/>
  <c r="F384" i="1"/>
  <c r="F382" i="1"/>
  <c r="F380" i="1"/>
  <c r="F378" i="1"/>
  <c r="F376" i="1"/>
  <c r="F371" i="1"/>
  <c r="F369" i="1"/>
  <c r="F367" i="1"/>
  <c r="F365" i="1"/>
  <c r="F363" i="1"/>
  <c r="F361" i="1"/>
  <c r="F359" i="1"/>
  <c r="F357" i="1"/>
  <c r="F355" i="1"/>
  <c r="F353" i="1"/>
  <c r="F351" i="1"/>
  <c r="F346" i="1"/>
  <c r="F342" i="1"/>
  <c r="F340" i="1"/>
  <c r="F338" i="1"/>
  <c r="F336" i="1"/>
  <c r="F334" i="1"/>
  <c r="F332" i="1"/>
  <c r="F330" i="1"/>
  <c r="F328" i="1"/>
  <c r="F326" i="1"/>
  <c r="F324" i="1"/>
  <c r="F322" i="1"/>
  <c r="F320" i="1"/>
  <c r="F318" i="1"/>
  <c r="F316" i="1"/>
  <c r="F314" i="1"/>
  <c r="F312" i="1"/>
  <c r="F307" i="1"/>
  <c r="F305" i="1"/>
  <c r="F303" i="1"/>
  <c r="F301" i="1"/>
  <c r="F299" i="1"/>
  <c r="F294" i="1"/>
  <c r="F292" i="1"/>
  <c r="F287" i="1"/>
  <c r="F285" i="1"/>
  <c r="F283" i="1"/>
  <c r="F278" i="1"/>
  <c r="F276" i="1"/>
  <c r="F274" i="1"/>
  <c r="F272" i="1"/>
  <c r="F267" i="1"/>
  <c r="F265" i="1"/>
  <c r="F263" i="1"/>
  <c r="F261" i="1"/>
  <c r="F256" i="1"/>
  <c r="F252" i="1"/>
  <c r="F250" i="1"/>
  <c r="F248" i="1"/>
  <c r="F246" i="1"/>
  <c r="F244" i="1"/>
  <c r="F242" i="1"/>
  <c r="F237" i="1"/>
  <c r="F235" i="1"/>
  <c r="F233" i="1"/>
  <c r="F231" i="1"/>
  <c r="F229" i="1"/>
  <c r="F227" i="1"/>
  <c r="F222" i="1"/>
  <c r="F220" i="1"/>
  <c r="F218" i="1"/>
  <c r="F216" i="1"/>
  <c r="F214" i="1"/>
  <c r="F212" i="1"/>
  <c r="F210" i="1"/>
  <c r="F208" i="1"/>
  <c r="F206" i="1"/>
  <c r="F204" i="1"/>
  <c r="F202" i="1"/>
  <c r="F200" i="1"/>
  <c r="F198" i="1"/>
  <c r="F196" i="1"/>
  <c r="F194" i="1"/>
  <c r="F192" i="1"/>
  <c r="F190" i="1"/>
  <c r="F188" i="1"/>
  <c r="F186" i="1"/>
  <c r="F184" i="1"/>
  <c r="F182" i="1"/>
  <c r="F180" i="1"/>
  <c r="F178" i="1"/>
  <c r="F176" i="1"/>
  <c r="F174" i="1"/>
  <c r="F172" i="1"/>
  <c r="F170" i="1"/>
  <c r="F168" i="1"/>
  <c r="F166" i="1"/>
  <c r="F164" i="1"/>
  <c r="F162" i="1"/>
  <c r="F160" i="1"/>
  <c r="F158" i="1"/>
  <c r="F156" i="1"/>
  <c r="F154" i="1"/>
  <c r="F152" i="1"/>
  <c r="F150" i="1"/>
  <c r="F148" i="1"/>
  <c r="F146" i="1"/>
  <c r="F144" i="1"/>
  <c r="F142" i="1"/>
  <c r="F137" i="1"/>
  <c r="F135" i="1"/>
  <c r="F133" i="1"/>
  <c r="F131" i="1"/>
  <c r="F129" i="1"/>
  <c r="F127" i="1"/>
  <c r="F125" i="1"/>
  <c r="F123" i="1"/>
  <c r="F121" i="1"/>
  <c r="F119" i="1"/>
  <c r="F117" i="1"/>
  <c r="F115" i="1"/>
  <c r="F113" i="1"/>
  <c r="F111" i="1"/>
  <c r="F109" i="1"/>
  <c r="F107" i="1"/>
  <c r="F105" i="1"/>
  <c r="F103" i="1"/>
  <c r="F101" i="1"/>
  <c r="F99" i="1"/>
  <c r="F97" i="1"/>
  <c r="F95" i="1"/>
  <c r="F93" i="1"/>
  <c r="F91" i="1"/>
  <c r="F89" i="1"/>
  <c r="F87" i="1"/>
  <c r="F85" i="1"/>
  <c r="F83" i="1"/>
  <c r="F81" i="1"/>
  <c r="F79" i="1"/>
  <c r="F77" i="1"/>
  <c r="F75" i="1"/>
  <c r="F73" i="1"/>
  <c r="F71" i="1"/>
  <c r="F69" i="1"/>
  <c r="F67" i="1"/>
  <c r="F65" i="1"/>
  <c r="F63" i="1"/>
  <c r="F61" i="1"/>
  <c r="F59" i="1"/>
  <c r="F54" i="1"/>
  <c r="F52" i="1"/>
  <c r="F50" i="1"/>
  <c r="F45" i="1"/>
  <c r="F43" i="1"/>
  <c r="F41" i="1"/>
  <c r="F36" i="1"/>
  <c r="F34" i="1"/>
  <c r="F32" i="1"/>
  <c r="F30" i="1"/>
  <c r="F25" i="1"/>
  <c r="F23" i="1"/>
  <c r="F21" i="1"/>
  <c r="F19" i="1"/>
  <c r="F17" i="1"/>
  <c r="F257" i="1" l="1"/>
  <c r="F347" i="1"/>
  <c r="F279" i="1"/>
  <c r="F268" i="1"/>
  <c r="F308" i="1"/>
  <c r="F37" i="1"/>
  <c r="F392" i="1"/>
  <c r="F295" i="1" l="1"/>
  <c r="F223" i="1"/>
  <c r="F372" i="1"/>
  <c r="F288" i="1"/>
  <c r="F46" i="1"/>
  <c r="F55" i="1"/>
  <c r="F138" i="1"/>
  <c r="F238" i="1"/>
  <c r="F26" i="1"/>
  <c r="F387" i="1"/>
  <c r="F394" i="1" l="1"/>
</calcChain>
</file>

<file path=xl/sharedStrings.xml><?xml version="1.0" encoding="utf-8"?>
<sst xmlns="http://schemas.openxmlformats.org/spreadsheetml/2006/main" count="728" uniqueCount="335">
  <si>
    <t>Item/Descrição</t>
  </si>
  <si>
    <t>Qtd.</t>
  </si>
  <si>
    <t>Un</t>
  </si>
  <si>
    <t>Total</t>
  </si>
  <si>
    <t>1.0. SERVIÇOS PRELIMINARES</t>
  </si>
  <si>
    <t>.1</t>
  </si>
  <si>
    <t>PLACA DE OBRA-PINTADA/FIXADA ESTRUTURA DE MADEIRA</t>
  </si>
  <si>
    <t xml:space="preserve">        6,00</t>
  </si>
  <si>
    <t>M2</t>
  </si>
  <si>
    <t>.2</t>
  </si>
  <si>
    <t>DEPOSITO EM TABUAS PINHO-SEM FORRO / COM ASSOALHO</t>
  </si>
  <si>
    <t>.3</t>
  </si>
  <si>
    <t>LOCACAO DE OBRA POR m2 CONSTRUIDO</t>
  </si>
  <si>
    <t xml:space="preserve">      853,20</t>
  </si>
  <si>
    <t>.4</t>
  </si>
  <si>
    <t>ENTRADA PROVISORIA DE ENERGIA</t>
  </si>
  <si>
    <t xml:space="preserve">        1,00</t>
  </si>
  <si>
    <t>PT</t>
  </si>
  <si>
    <t>.5</t>
  </si>
  <si>
    <t>INSTALACAO PROVISORIA AGUA-RESERVAT.C/REDE ALIMENT</t>
  </si>
  <si>
    <t xml:space="preserve">          </t>
  </si>
  <si>
    <t>Total de SERVIÇOS PRELIMINARES</t>
  </si>
  <si>
    <t>2.0. MOVIMENTO DE TERRAS</t>
  </si>
  <si>
    <t>ESCAVACAO MANUAL DE SOLO DE 1a. ATE 1,50m</t>
  </si>
  <si>
    <t xml:space="preserve">      168,95</t>
  </si>
  <si>
    <t>M3</t>
  </si>
  <si>
    <t>APILOAMENTO DO FUNDO DE VALAS</t>
  </si>
  <si>
    <t xml:space="preserve">      136,50</t>
  </si>
  <si>
    <t>REATERRO MANUAL DE VALAS COM COMPACTACAO</t>
  </si>
  <si>
    <t xml:space="preserve">       68,58</t>
  </si>
  <si>
    <t>ATERRO MOLHADO E APILOADO MANUALMENTE</t>
  </si>
  <si>
    <t xml:space="preserve">      134,25</t>
  </si>
  <si>
    <t>Total de MOVIMENTO DE TERRAS</t>
  </si>
  <si>
    <t>3.0. INFRA ESTRUTURA</t>
  </si>
  <si>
    <t xml:space="preserve">       90,14</t>
  </si>
  <si>
    <t xml:space="preserve">       20,47</t>
  </si>
  <si>
    <t>Total de INFRA ESTRUTURA</t>
  </si>
  <si>
    <t>4.0. SUPRA ESTRUTURA</t>
  </si>
  <si>
    <t xml:space="preserve">       18,58</t>
  </si>
  <si>
    <t xml:space="preserve">       19,29</t>
  </si>
  <si>
    <t xml:space="preserve">      628,00</t>
  </si>
  <si>
    <t>Total de SUPRA ESTRUTURA</t>
  </si>
  <si>
    <t>5.0. INSTALAÇÕES HIDRO SANITARIAS</t>
  </si>
  <si>
    <t>TUBO PVC RIGIDO SOLDAVEL 50mm</t>
  </si>
  <si>
    <t xml:space="preserve">       52,00</t>
  </si>
  <si>
    <t>M</t>
  </si>
  <si>
    <t>TUBO PVC RIGIDO SOLDAVEL 40mm</t>
  </si>
  <si>
    <t>TUBO PVC RIGIDO SOLDAVEL 32mm</t>
  </si>
  <si>
    <t xml:space="preserve">       26,00</t>
  </si>
  <si>
    <t>TUBO PVC RIGIDO SOLDAVEL 25mm</t>
  </si>
  <si>
    <t xml:space="preserve">       85,00</t>
  </si>
  <si>
    <t>TUBO PVC RIGIDO SOLDAVEL 20mm</t>
  </si>
  <si>
    <t xml:space="preserve">      122,00</t>
  </si>
  <si>
    <t>.6</t>
  </si>
  <si>
    <t>ADAPTADOR DE PVC RIGIDO SOLDAVEL CURTO C/BOLSA D=50MM X 11/4</t>
  </si>
  <si>
    <t xml:space="preserve">        2,00</t>
  </si>
  <si>
    <t>UN</t>
  </si>
  <si>
    <t>.7</t>
  </si>
  <si>
    <t>ADAPTADOR DE PVC RIGIDO SOLDAVEL CURTO C/BOLSA D=25MM X 3/4"</t>
  </si>
  <si>
    <t xml:space="preserve">       12,00</t>
  </si>
  <si>
    <t>.8</t>
  </si>
  <si>
    <t>ADAPTADOR DE PVC RIGIDO SOLDAVEL CURTO C/BOLSA D=20MM X 1/2"</t>
  </si>
  <si>
    <t xml:space="preserve">       10,00</t>
  </si>
  <si>
    <t>.9</t>
  </si>
  <si>
    <t>REGISTRO GAVETA BRUTO 1 1/2" 40mm</t>
  </si>
  <si>
    <t>.10</t>
  </si>
  <si>
    <t>REGISTRO GAVETA BRUTO 2"     50mm</t>
  </si>
  <si>
    <t>.11</t>
  </si>
  <si>
    <t>REGISTRO GAVETA BRUTO 60mm(2 1/2")</t>
  </si>
  <si>
    <t>.12</t>
  </si>
  <si>
    <t>REGISTRO GAVETA CANOPLA CROMADA 20mm(3/4")</t>
  </si>
  <si>
    <t>.13</t>
  </si>
  <si>
    <t>REGISTRO GAVETA CANOPLA CROMADA 25mm(1")</t>
  </si>
  <si>
    <t>.14</t>
  </si>
  <si>
    <t>REGISTRO GAVETA CANOPLA CROMADA 32mm(1 1/4")</t>
  </si>
  <si>
    <t>.15</t>
  </si>
  <si>
    <t>REGISTRO PRESSAO CANOPLA CROMADA 20mm(3/4")</t>
  </si>
  <si>
    <t>.16</t>
  </si>
  <si>
    <t>CAIXA DÁGUA METALICA, CAP. 20.000 L , INCLUSIVE EST. CONCRE</t>
  </si>
  <si>
    <t>.17</t>
  </si>
  <si>
    <t>INSTALACAO OU SUBSTITUICAO DE HIDROMETROS</t>
  </si>
  <si>
    <t>.18</t>
  </si>
  <si>
    <t>TORNEIRA CURTA CROMADA C/UNIAO P/JARDIM 12mm(1/2")</t>
  </si>
  <si>
    <t xml:space="preserve">        5,00</t>
  </si>
  <si>
    <t>.19</t>
  </si>
  <si>
    <t>TUBO PVC RIGIDO SOLDAVEL 40mm ESGOTO SECUNDARIO</t>
  </si>
  <si>
    <t xml:space="preserve">       24,00</t>
  </si>
  <si>
    <t>.20</t>
  </si>
  <si>
    <t>TUBO PVC RIGIDO 50mm ESGOTO SECUNDARIO</t>
  </si>
  <si>
    <t xml:space="preserve">       50,00</t>
  </si>
  <si>
    <t>.21</t>
  </si>
  <si>
    <t>TUBO PVC RIGIDO 75mm ESGOTO PRIMARIO</t>
  </si>
  <si>
    <t xml:space="preserve">       25,00</t>
  </si>
  <si>
    <t>.22</t>
  </si>
  <si>
    <t>TUBO PVC RIGIDO 100mm ESGOTO PRIMARIO</t>
  </si>
  <si>
    <t xml:space="preserve">       87,00</t>
  </si>
  <si>
    <t>.23</t>
  </si>
  <si>
    <t>CAIXA SIFONADA C/GRELHA Q 100x100x50 ACAB. ALUMINIO</t>
  </si>
  <si>
    <t>.24</t>
  </si>
  <si>
    <t>RALO SIFONADO SAIDA LISA C/GRELHA 100x40 saida40mm</t>
  </si>
  <si>
    <t>.25</t>
  </si>
  <si>
    <t>CAIXA GORDURA COM TAMPA DE ALUMINIO 250x172x50</t>
  </si>
  <si>
    <t>.26</t>
  </si>
  <si>
    <t>CAIXA INSPECAO 80x80x80cm ALV.15 C/TAMPA CONCRETO</t>
  </si>
  <si>
    <t xml:space="preserve">        7,00</t>
  </si>
  <si>
    <t>.27</t>
  </si>
  <si>
    <t>BACIA SANITARIA SIFONADA DE LOUCA COM TAMPA</t>
  </si>
  <si>
    <t>.28</t>
  </si>
  <si>
    <t>BACIA SANITARIA COM CX DESCARGA ACOPLADA E ASSENTO</t>
  </si>
  <si>
    <t xml:space="preserve">        3,00</t>
  </si>
  <si>
    <t>.29</t>
  </si>
  <si>
    <t>LAVATORIO DE LOUCA COM COLUNA</t>
  </si>
  <si>
    <t>.30</t>
  </si>
  <si>
    <t>LAVATORIO DE LOUCA SEM COLUNA</t>
  </si>
  <si>
    <t>.31</t>
  </si>
  <si>
    <t>CUBA OVAL DE LOUÇA PARA TAMPO-EMBUTIR</t>
  </si>
  <si>
    <t>.32</t>
  </si>
  <si>
    <t>TANQUE DE LOUCA COM COLUNA E METAIS</t>
  </si>
  <si>
    <t>.33</t>
  </si>
  <si>
    <t>PAPELEIRA DE LOUCA 15x15cm</t>
  </si>
  <si>
    <t xml:space="preserve">        8,00</t>
  </si>
  <si>
    <t>.34</t>
  </si>
  <si>
    <t>CABIDE DUPLO DE LOUCA</t>
  </si>
  <si>
    <t>.35</t>
  </si>
  <si>
    <t>CHUVEIRO ELETRICO PLASTICO</t>
  </si>
  <si>
    <t>.36</t>
  </si>
  <si>
    <t>TORNEIRA P/PIA</t>
  </si>
  <si>
    <t>.37</t>
  </si>
  <si>
    <t>VALVULA DESCARGA AUTOMATICA 38mm (1 1/2")</t>
  </si>
  <si>
    <t>.38</t>
  </si>
  <si>
    <t>SABONETEIRA DE LOUCA 15x15cm COM ALCA</t>
  </si>
  <si>
    <t xml:space="preserve">        9,00</t>
  </si>
  <si>
    <t>.39</t>
  </si>
  <si>
    <t>TAMPO ACO INOXIDAVEL</t>
  </si>
  <si>
    <t>.40</t>
  </si>
  <si>
    <t>BARRAS P.D.F</t>
  </si>
  <si>
    <t>Total de INSTALAÇÕES HIDRO SANITARIAS</t>
  </si>
  <si>
    <t>6.0. INSTALAÇÕES ELÉTRICAS E TELEFONICAS (380/220V)</t>
  </si>
  <si>
    <t>ELETRODUTO PVC RIGIDO ROSCAVEL 1 1/4"</t>
  </si>
  <si>
    <t xml:space="preserve">      900,00</t>
  </si>
  <si>
    <t>ELETRODUTO PVC RIGIDO ROSCAVEL 1"</t>
  </si>
  <si>
    <t xml:space="preserve">       30,00</t>
  </si>
  <si>
    <t>FIO ISOLADO 1,5mm2 (14AWG)</t>
  </si>
  <si>
    <t xml:space="preserve">    1.800,00</t>
  </si>
  <si>
    <t>FIO ISOLADO 2,5mm2 (12AWG)</t>
  </si>
  <si>
    <t xml:space="preserve">    3.000,00</t>
  </si>
  <si>
    <t>FIO ISOLADO 4,0mm2 (10AWG)</t>
  </si>
  <si>
    <t xml:space="preserve">      150,00</t>
  </si>
  <si>
    <t>FIO ISOLADO 6,0mm2 (8AWG)</t>
  </si>
  <si>
    <t xml:space="preserve">      300,00</t>
  </si>
  <si>
    <t>FIO ISOLADO 10mm2 ( 6AWG)</t>
  </si>
  <si>
    <t>FIO ISOLADO 16mm2 ( 4AWG)</t>
  </si>
  <si>
    <t xml:space="preserve">      200,00</t>
  </si>
  <si>
    <t>CABO telefonico cce 50-02</t>
  </si>
  <si>
    <t xml:space="preserve">       70,00</t>
  </si>
  <si>
    <t>CABO telefonico cci 50-02</t>
  </si>
  <si>
    <t xml:space="preserve">       35,00</t>
  </si>
  <si>
    <t>INTERRUPTOR EMBUTIR SIMPLES-INCLUSIVE CAIXA 2x4"</t>
  </si>
  <si>
    <t>INTERRUPTOR EMBUTIR DUPLO-INCLUSIVE CAIXA 2x4"</t>
  </si>
  <si>
    <t xml:space="preserve">       11,00</t>
  </si>
  <si>
    <t>TOMADA PARA TELEFONE</t>
  </si>
  <si>
    <t>TOMADA EMBUTIR SIMPLES-INCLUSIVE CAIXA 2x4"</t>
  </si>
  <si>
    <t xml:space="preserve">       57,00</t>
  </si>
  <si>
    <t>TOMADA EMBUTIR DUPLA-INCLUSIVE CAIXA 2x4"</t>
  </si>
  <si>
    <t>CAIXA CONDULETE 20mm C/TAMPA CEGA</t>
  </si>
  <si>
    <t xml:space="preserve">       97,00</t>
  </si>
  <si>
    <t>CAIXA CONDULETE PVC 20mm C/TAMPA CEGA</t>
  </si>
  <si>
    <t>CAIXA OCTOGONAL</t>
  </si>
  <si>
    <t xml:space="preserve">       94,00</t>
  </si>
  <si>
    <t>QUADRO DISTRIBUICAO CHAPA 18-ate  18 DISJUNTORES</t>
  </si>
  <si>
    <t>DISJUNTOR TRIPOLAR 70A - TIPO EHB</t>
  </si>
  <si>
    <t>DISJUNTOR MONOPOLAR 15A - TIPO "G" SIEMENS</t>
  </si>
  <si>
    <t>DISJUNTOR MONOPOLAR 20A</t>
  </si>
  <si>
    <t>DISJUNTOR MONOPOLAR 30A</t>
  </si>
  <si>
    <t>DISJUNTOR MONOPOLAR 50A</t>
  </si>
  <si>
    <t>QUADRO DE DISTRIBUIÇÃO DE EMBUTIR COM BARRAMENTO ATÉ 12 DISJ</t>
  </si>
  <si>
    <t>DISJUNTOR TRIPOLAR 50A - TIPO FB</t>
  </si>
  <si>
    <t>DISJUNTOR MONOPOLAR 15A</t>
  </si>
  <si>
    <t>DISJUNTOR TRIPOLAR 30A</t>
  </si>
  <si>
    <t>DISJUNTOR MONOPOLAR 16A</t>
  </si>
  <si>
    <t>DISJUNTOR MONOPOLAR 25A</t>
  </si>
  <si>
    <t>CAIXA MEDICAO TRIFÁSICA</t>
  </si>
  <si>
    <t>CAIXA DE ALVENARIA TIJ.C/TAMPA (0,40x0,40x0,70m)</t>
  </si>
  <si>
    <t>CAIXA DE DISTRIBUIÇÃO GERAL DE TELEFONE</t>
  </si>
  <si>
    <t xml:space="preserve">       89,00</t>
  </si>
  <si>
    <t>CABO COBRE NU - 35mm2</t>
  </si>
  <si>
    <t xml:space="preserve">      327,95</t>
  </si>
  <si>
    <t>TERMINAL AÉREO, PRESILHA E FIXAÇÃO</t>
  </si>
  <si>
    <t xml:space="preserve">       42,00</t>
  </si>
  <si>
    <t>.41</t>
  </si>
  <si>
    <t>CONECTOR E DESCIDA PARA PILARES</t>
  </si>
  <si>
    <t xml:space="preserve">       28,00</t>
  </si>
  <si>
    <t>7.0. PAREDES E PAINÉIS</t>
  </si>
  <si>
    <t>ALVENARIA TIJ.4FUROS-DE 15cm-J15mm ci-ca-ar 1:2:8</t>
  </si>
  <si>
    <t xml:space="preserve">      871,98</t>
  </si>
  <si>
    <t>VERGA E CONTRAVERGA EM CONCRETO ARMADO 9X12 CM</t>
  </si>
  <si>
    <t xml:space="preserve">      163,74</t>
  </si>
  <si>
    <t>APERTO DE ALVENARIA EM TIJOLOS CERAMICO ESP=0,10 M</t>
  </si>
  <si>
    <t xml:space="preserve">      303,15</t>
  </si>
  <si>
    <t>DIVISÓRIA EM GRANITO CINZA ANDORINHA POLIDO E=3CM</t>
  </si>
  <si>
    <t xml:space="preserve">       11,32</t>
  </si>
  <si>
    <t>COBOGÓ CERAMICO (ELEMENTO VAZADO) 15X15X10CM</t>
  </si>
  <si>
    <t>IMPERMEABILIZACAO-PINTURA BASE BETUMINOSA 2 DEMAOS</t>
  </si>
  <si>
    <t xml:space="preserve">       69,76</t>
  </si>
  <si>
    <t>Total de PAREDES E PAINÉIS</t>
  </si>
  <si>
    <t>8.0. ESQUADRIAS</t>
  </si>
  <si>
    <t>PORTA INT.SEMI-OCA COMPENS.CEDRO S/FERR.0,70x2,10</t>
  </si>
  <si>
    <t>CJ</t>
  </si>
  <si>
    <t>PORTA INT.SEMI-OCA COMPENS.CANELA S/FERR.0,80X2,10</t>
  </si>
  <si>
    <t>PORTA INT.SEMI-OCA COMPENS.CEDRO S/FERR.0,90x2,10</t>
  </si>
  <si>
    <t>PORTA INT.SEMI-OCA COMPENS.CEDRO S/FERR.0,60x2,10</t>
  </si>
  <si>
    <t>PORTA INT.SEMI-OCA COMPENS.CEDRO S/FERR.0,80x2,10</t>
  </si>
  <si>
    <t>JANELA BASCULANTE-FERRO</t>
  </si>
  <si>
    <t xml:space="preserve">       72,60</t>
  </si>
  <si>
    <t>FERRAGEM COMPLETA PARA PORTA EXTERNA</t>
  </si>
  <si>
    <t xml:space="preserve">       22,00</t>
  </si>
  <si>
    <t>Total de ESQUADRIAS</t>
  </si>
  <si>
    <t>9.0. COBERTURA</t>
  </si>
  <si>
    <t>COBERTURA COM TELHA COLONIAL 1ª QUALIDADE</t>
  </si>
  <si>
    <t xml:space="preserve">    1.192,80</t>
  </si>
  <si>
    <t>CUMEEIRA PARA TELHA COLONIAL</t>
  </si>
  <si>
    <t xml:space="preserve">      196,36</t>
  </si>
  <si>
    <t>ESTRUTURA MADEIRA-TELHA CERAMICA</t>
  </si>
  <si>
    <t>RUFO CHAPA GALVANIZADA CORTE 50</t>
  </si>
  <si>
    <t xml:space="preserve">       24,60</t>
  </si>
  <si>
    <t>Total de COBERTURA</t>
  </si>
  <si>
    <t>10.0. REVESTIMENTO</t>
  </si>
  <si>
    <t>CHAPISCO ci-ar 1:3-7mm PREPARO E APLICACAO</t>
  </si>
  <si>
    <t xml:space="preserve">    2.371,96</t>
  </si>
  <si>
    <t>REBOCO ARGAMASSA FINA ca-af 1:3+ 5%ci-7mm</t>
  </si>
  <si>
    <t xml:space="preserve">    1.606,56</t>
  </si>
  <si>
    <t>EMBOCO ARGAMASSA REGULAR ca-ar 1:5+10%ci-15mm</t>
  </si>
  <si>
    <t xml:space="preserve">      765,40</t>
  </si>
  <si>
    <t>REVESTIMENTO CERAMICO PAREDES PEI=3 DIMENSÕES 10 X 10 CM</t>
  </si>
  <si>
    <t>Total de REVESTIMENTO</t>
  </si>
  <si>
    <t>11.0. PAVIMENTAÇÃO</t>
  </si>
  <si>
    <t>LASTRO DE CONCRETO MAGRO-INCLUSIVE IMPERMEABILIZAÇÃO</t>
  </si>
  <si>
    <t xml:space="preserve">       62,97</t>
  </si>
  <si>
    <t>PISO CERAMICO 40x40-C/REGULARIZAÇÃO DE BASE PEI-4</t>
  </si>
  <si>
    <t xml:space="preserve">      787,23</t>
  </si>
  <si>
    <t>PASSEIO EM CONCRETO-8cm, sobre lastro de brita-5cm</t>
  </si>
  <si>
    <t xml:space="preserve">      168,13</t>
  </si>
  <si>
    <t>Total de PAVIMENTAÇÃO</t>
  </si>
  <si>
    <t>12.0. SOLEIRAS E RODAPES</t>
  </si>
  <si>
    <t>SOLEIRA GRANITO CINZA 15cm-arg.ci-ar 1:4-3cm</t>
  </si>
  <si>
    <t xml:space="preserve">       26,50</t>
  </si>
  <si>
    <t>RODAPE CERAMICO 8,5 X 40 CM C/ REJUNTE</t>
  </si>
  <si>
    <t xml:space="preserve">       56,00</t>
  </si>
  <si>
    <t>Total de SOLEIRAS E RODAPES</t>
  </si>
  <si>
    <t>13.0. PINTURAS</t>
  </si>
  <si>
    <t>SELADOR PARA PAREDES INTERNAS/EXTERNAS 1 DEMAO</t>
  </si>
  <si>
    <t>PINTURA ACRILICA SOBRE REBOCO-2 DEMAOS</t>
  </si>
  <si>
    <t>PINTURA ESMALTE BRILH. S/MADEIRA - 2 DEMAOS</t>
  </si>
  <si>
    <t xml:space="preserve">       87,56</t>
  </si>
  <si>
    <t>PINTURA ESMALTE BRILH.S/MADEIRA-2 DEM-INCL.FDO BCO</t>
  </si>
  <si>
    <t xml:space="preserve">      276,00</t>
  </si>
  <si>
    <t>PINTURA ESMALTE BRILH.S/FERRO 2DEM-INCL.ZARCAO</t>
  </si>
  <si>
    <t xml:space="preserve">      145,20</t>
  </si>
  <si>
    <t>Total de PINTURAS</t>
  </si>
  <si>
    <t>14.0. ELEMENTOS DECORATIVOS E OUTROS</t>
  </si>
  <si>
    <t>BANCO CONCRETO PRE-MOLDADO 100x40cm-INCL.FIXACAO</t>
  </si>
  <si>
    <t>GRANITO-PLACA PARA BANCADA</t>
  </si>
  <si>
    <t>GRANITO-PLACA BANCADA</t>
  </si>
  <si>
    <t>BANCADA EM ALVENARIA, COM PORTAS EM MADEIRA, TAMPO DE GRANI</t>
  </si>
  <si>
    <t>BANCADA COM TAMPO DE MADEIRA C/ REVESTIMENTO E BASE DE ALVEN</t>
  </si>
  <si>
    <t>QUADRO ESCOLAR VERDE E BRANCO, COM MOLDURA DE MADEIRA E PORT</t>
  </si>
  <si>
    <t>QAUDRO ESCOLAR BRANCO COM MOLDURA SALA DE INFORMATICA</t>
  </si>
  <si>
    <t>PRATELEIRA EM COMPENSADO NAVAL 18 MM COM SUPORTE E MÃO FRANC</t>
  </si>
  <si>
    <t xml:space="preserve">        9,54</t>
  </si>
  <si>
    <t>EXTINTOR DE INCENDIO CO COM SUPORTE-6Kg</t>
  </si>
  <si>
    <t>TUBO DE AÇO SEM COSTURA SCH 40 D. 3/4"</t>
  </si>
  <si>
    <t>COTOVELO EM AÇO FORJADO 10 D. 3/4" 90°</t>
  </si>
  <si>
    <t>TE EM AÇO FORJADO CLASSE 10 D. 3/4"</t>
  </si>
  <si>
    <t>UNIÃO EM AÇO FORJADO CLASSE 10 D. 3/4"</t>
  </si>
  <si>
    <t>LUVA EM AÇO FORJADO CLASSE 10 D. 3/4"</t>
  </si>
  <si>
    <t>VIDRO TRANSPARENTE 4mm COLOCADO COM MASSA</t>
  </si>
  <si>
    <t xml:space="preserve">       62,58</t>
  </si>
  <si>
    <t>VIDRO CANELADO 4mm COLOCADO COM MASSA</t>
  </si>
  <si>
    <t xml:space="preserve">        2,10</t>
  </si>
  <si>
    <t>Total de ELEMENTOS DECORATIVOS E OUTROS</t>
  </si>
  <si>
    <t>15.0. INSTALAÇÕES REDE LÓGICA</t>
  </si>
  <si>
    <t>ELETRODUTO PVC RIGIDO ROSCAVEL 1 1/4" (32mm)</t>
  </si>
  <si>
    <t xml:space="preserve">      110,00</t>
  </si>
  <si>
    <t>CURVA 90 ELETRODUTO PVC RIGIDO ROSCAVEL 1 1/4"</t>
  </si>
  <si>
    <t>LUVA PVC ROSCAVEL P ELETRODUTO 1.1/4"</t>
  </si>
  <si>
    <t xml:space="preserve">       45,00</t>
  </si>
  <si>
    <t>CABO TELEFONICO CTP APL 50-20 (20 PARES)</t>
  </si>
  <si>
    <t xml:space="preserve">      130,00</t>
  </si>
  <si>
    <t>CABO utp 4 pares categoria 6</t>
  </si>
  <si>
    <t xml:space="preserve">      205,00</t>
  </si>
  <si>
    <t>OBTURADOR COM HASTE PADRÃO TELEBRAS</t>
  </si>
  <si>
    <t>QUADRO DISTRIBUICAO PARA TELEFONE</t>
  </si>
  <si>
    <t>CONECTOR RJ45 (FEMEA) PARA LÓGICA</t>
  </si>
  <si>
    <t xml:space="preserve">       19,00</t>
  </si>
  <si>
    <t>ESPELHJO PLASTICO RJ11/RJ45 2X4" DUAS SAIDAS</t>
  </si>
  <si>
    <t>TOMADA PARA TELEFONE DE 4 POLOS PADRÃO TELEBRAS</t>
  </si>
  <si>
    <t>CAIXA PVC 4"X4" P/ ELETRODUTO</t>
  </si>
  <si>
    <t>Total de INSTALAÇÕES REDE LÓGICA</t>
  </si>
  <si>
    <t>16.0. PORTAL DE ACESSO</t>
  </si>
  <si>
    <t>MURO EM COBOGÓ H= 1,8M - PADRÃO FNDE</t>
  </si>
  <si>
    <t>PORTÃO DE ABRIR-FERRO COM CHAPAS 2 FOLHAS</t>
  </si>
  <si>
    <t xml:space="preserve">        4,20</t>
  </si>
  <si>
    <t>TIRANTE COM ROSCA TOTAL, REF DP-48 D. 11/4"X600MM, FABRICAÇÃ</t>
  </si>
  <si>
    <t>ESTRUTURA MADEIRA VAO MEDIO 10m P/TELHAS CERAMICAS</t>
  </si>
  <si>
    <t xml:space="preserve">       15,60</t>
  </si>
  <si>
    <t>COBERTURA COM TELHA TIPO CANAL</t>
  </si>
  <si>
    <t xml:space="preserve">        9,20</t>
  </si>
  <si>
    <t>CUMEEIRA PARA TELHA CERAMICA</t>
  </si>
  <si>
    <t>Total de PORTAL DE ACESSO</t>
  </si>
  <si>
    <t>17.0. LIMPEZA DA OBRA</t>
  </si>
  <si>
    <t>LIMPEZA GERAL</t>
  </si>
  <si>
    <t>Total de LIMPEZA DA OBRA</t>
  </si>
  <si>
    <t>PLANILHA DE ORÇAMENTO GLOBAL</t>
  </si>
  <si>
    <t>Total de INSTALAÇÕES ELÉTRICAS E TELEFONICAS</t>
  </si>
  <si>
    <t>TOTAL DA OBRA</t>
  </si>
  <si>
    <t>Cliente: PREFEITURA MUNICIPAL DE FREI ROGERIO</t>
  </si>
  <si>
    <t>Obra: PROJETO PADRÃO FNDE - 06 SALAS DE AULA</t>
  </si>
  <si>
    <t xml:space="preserve">Endereço: </t>
  </si>
  <si>
    <t>Cidade: FREI ROGERIO</t>
  </si>
  <si>
    <t>SAPATA CONCRETO ARMADO fck25MPa-COMPLETA</t>
  </si>
  <si>
    <t>VIGA BALDRAME CONCR.ARMADO fck25MPa-COMPLETA</t>
  </si>
  <si>
    <t>LASTRO DE CONCRETO MAGRO, e=3,0 CM- REPARO MECÂNICO - INCL. ADIT.</t>
  </si>
  <si>
    <t>PILAR CONCRETO ARMADO-ESCOR,FORMA,ARM,LANC,CURA,D. fcK 25MPa</t>
  </si>
  <si>
    <t>VIGA CONCRETO ARMADO-ESCOR,FORMA,ARM,LANC,CURA,DES FCk 25 Mpa</t>
  </si>
  <si>
    <t>LAJE PRE-FABRICADA FORRO 10cm TAVELA CERAMICA fcK 25 Mpa</t>
  </si>
  <si>
    <t>Ministério da Educação</t>
  </si>
  <si>
    <t>Obra: Projeto Padrão FNDE - 06 SALAS DE AULA</t>
  </si>
  <si>
    <t>Preço base: Sinapi Novembro/2013 com desoneração</t>
  </si>
  <si>
    <t xml:space="preserve">Planilha Orçamentária </t>
  </si>
  <si>
    <t>LUMINARIA FLUORESCENTE 1x32w COMPLETA</t>
  </si>
  <si>
    <t>LUMINARIA FLUORESCENTE 2x32w COMPLETA</t>
  </si>
  <si>
    <t>DOBRADIÇA DE LATÃO OU AÇO, ACAB CROMADO BRILHANTE, 3X2 1/2"</t>
  </si>
  <si>
    <t>m</t>
  </si>
  <si>
    <t>ESPELHO DE CRISTAL 4MM C/ MOLDURA ALUMÍNIO</t>
  </si>
  <si>
    <t>Obs: ate o final de 2014, devera ser usada a tabela Sinapi com desoneração e com o BDI de até 24,15% no custo unitário dos serviços.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</si>
</sst>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00.00"/>
    <numFmt numFmtId="165" formatCode="0,000.00"/>
    <numFmt numFmtId="166" formatCode="00,000.00"/>
    <numFmt numFmtId="167" formatCode="000,000.00"/>
    <numFmt numFmtId="168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/>
    </xf>
    <xf numFmtId="168" fontId="5" fillId="3" borderId="0" xfId="3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0" fillId="0" borderId="0" xfId="0" applyBorder="1"/>
    <xf numFmtId="0" fontId="2" fillId="0" borderId="1" xfId="0" applyFont="1" applyBorder="1"/>
    <xf numFmtId="2" fontId="2" fillId="0" borderId="1" xfId="0" applyNumberFormat="1" applyFont="1" applyBorder="1"/>
    <xf numFmtId="0" fontId="7" fillId="0" borderId="1" xfId="1" applyFont="1" applyBorder="1"/>
    <xf numFmtId="0" fontId="7" fillId="0" borderId="11" xfId="1" applyFont="1" applyBorder="1" applyAlignment="1">
      <alignment horizontal="center"/>
    </xf>
    <xf numFmtId="0" fontId="7" fillId="0" borderId="1" xfId="1" applyFont="1" applyBorder="1" applyAlignment="1" applyProtection="1">
      <alignment horizontal="left" vertical="top"/>
      <protection locked="0"/>
    </xf>
    <xf numFmtId="0" fontId="7" fillId="0" borderId="1" xfId="1" applyFont="1" applyBorder="1" applyAlignment="1" applyProtection="1">
      <alignment horizontal="right" vertical="top"/>
      <protection locked="0"/>
    </xf>
    <xf numFmtId="0" fontId="7" fillId="0" borderId="1" xfId="1" applyFont="1" applyBorder="1" applyAlignment="1" applyProtection="1">
      <alignment horizontal="center" vertical="top"/>
      <protection locked="0"/>
    </xf>
    <xf numFmtId="0" fontId="6" fillId="0" borderId="1" xfId="1" applyFont="1" applyBorder="1" applyAlignment="1" applyProtection="1">
      <alignment horizontal="left" vertical="top"/>
      <protection locked="0"/>
    </xf>
    <xf numFmtId="0" fontId="7" fillId="0" borderId="1" xfId="1" applyFont="1" applyBorder="1" applyAlignment="1">
      <alignment horizontal="center"/>
    </xf>
    <xf numFmtId="2" fontId="7" fillId="0" borderId="1" xfId="1" applyNumberFormat="1" applyFont="1" applyBorder="1" applyAlignment="1" applyProtection="1">
      <alignment horizontal="right" vertical="top"/>
      <protection locked="0"/>
    </xf>
    <xf numFmtId="2" fontId="6" fillId="0" borderId="1" xfId="1" applyNumberFormat="1" applyFont="1" applyBorder="1" applyAlignment="1" applyProtection="1">
      <alignment horizontal="right" vertical="top"/>
      <protection locked="0"/>
    </xf>
    <xf numFmtId="165" fontId="6" fillId="0" borderId="1" xfId="1" applyNumberFormat="1" applyFont="1" applyBorder="1" applyAlignment="1" applyProtection="1">
      <alignment horizontal="right" vertical="top"/>
      <protection locked="0"/>
    </xf>
    <xf numFmtId="167" fontId="6" fillId="0" borderId="1" xfId="1" applyNumberFormat="1" applyFont="1" applyBorder="1" applyAlignment="1" applyProtection="1">
      <alignment horizontal="right" vertical="top"/>
      <protection locked="0"/>
    </xf>
    <xf numFmtId="166" fontId="6" fillId="0" borderId="1" xfId="1" applyNumberFormat="1" applyFont="1" applyBorder="1" applyAlignment="1" applyProtection="1">
      <alignment horizontal="right" vertical="top"/>
      <protection locked="0"/>
    </xf>
    <xf numFmtId="164" fontId="7" fillId="0" borderId="1" xfId="1" applyNumberFormat="1" applyFont="1" applyBorder="1" applyAlignment="1" applyProtection="1">
      <alignment vertical="top"/>
      <protection locked="0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168" fontId="3" fillId="2" borderId="0" xfId="2" applyNumberFormat="1" applyFont="1" applyFill="1" applyBorder="1" applyAlignment="1">
      <alignment horizontal="center" vertical="center" wrapText="1"/>
    </xf>
    <xf numFmtId="168" fontId="3" fillId="2" borderId="10" xfId="2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top"/>
      <protection locked="0"/>
    </xf>
    <xf numFmtId="0" fontId="6" fillId="0" borderId="1" xfId="1" applyFont="1" applyBorder="1" applyAlignment="1">
      <alignment horizontal="center"/>
    </xf>
  </cellXfs>
  <cellStyles count="4">
    <cellStyle name="Normal" xfId="0" builtinId="0"/>
    <cellStyle name="Normal 2" xfId="1"/>
    <cellStyle name="Vírgula" xfId="2" builtinId="3"/>
    <cellStyle name="Vírgula 5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104774</xdr:rowOff>
    </xdr:from>
    <xdr:to>
      <xdr:col>1</xdr:col>
      <xdr:colOff>1200150</xdr:colOff>
      <xdr:row>2</xdr:row>
      <xdr:rowOff>38099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104774"/>
          <a:ext cx="12096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1295400</xdr:colOff>
      <xdr:row>0</xdr:row>
      <xdr:rowOff>57150</xdr:rowOff>
    </xdr:from>
    <xdr:to>
      <xdr:col>1</xdr:col>
      <xdr:colOff>1943100</xdr:colOff>
      <xdr:row>2</xdr:row>
      <xdr:rowOff>66675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6375" y="57150"/>
          <a:ext cx="6477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4"/>
  <sheetViews>
    <sheetView tabSelected="1" workbookViewId="0">
      <selection activeCell="A9" sqref="A9:F9"/>
    </sheetView>
  </sheetViews>
  <sheetFormatPr defaultRowHeight="15" x14ac:dyDescent="0.25"/>
  <cols>
    <col min="1" max="1" width="2.7109375" customWidth="1"/>
    <col min="2" max="2" width="72.140625" customWidth="1"/>
    <col min="3" max="3" width="9" customWidth="1"/>
    <col min="4" max="4" width="3.7109375" customWidth="1"/>
    <col min="5" max="5" width="10.28515625" customWidth="1"/>
    <col min="6" max="6" width="11.85546875" customWidth="1"/>
  </cols>
  <sheetData>
    <row r="1" spans="1:9" ht="15" customHeight="1" x14ac:dyDescent="0.25">
      <c r="A1" s="29" t="s">
        <v>325</v>
      </c>
      <c r="B1" s="30"/>
      <c r="C1" s="30"/>
      <c r="D1" s="30"/>
      <c r="E1" s="30"/>
      <c r="F1" s="31"/>
      <c r="G1" s="12"/>
      <c r="H1" s="12"/>
      <c r="I1" s="13"/>
    </row>
    <row r="2" spans="1:9" x14ac:dyDescent="0.25">
      <c r="A2" s="32"/>
      <c r="B2" s="33"/>
      <c r="C2" s="33"/>
      <c r="D2" s="33"/>
      <c r="E2" s="33"/>
      <c r="F2" s="34"/>
      <c r="G2" s="12"/>
      <c r="H2" s="12"/>
      <c r="I2" s="13"/>
    </row>
    <row r="3" spans="1:9" ht="15.75" thickBot="1" x14ac:dyDescent="0.3">
      <c r="A3" s="35"/>
      <c r="B3" s="36"/>
      <c r="C3" s="36"/>
      <c r="D3" s="36"/>
      <c r="E3" s="36"/>
      <c r="F3" s="37"/>
      <c r="G3" s="12"/>
      <c r="H3" s="12"/>
      <c r="I3" s="13"/>
    </row>
    <row r="4" spans="1:9" ht="15" customHeight="1" x14ac:dyDescent="0.25">
      <c r="A4" s="2" t="s">
        <v>326</v>
      </c>
      <c r="B4" s="3"/>
      <c r="C4" s="4"/>
      <c r="D4" s="5"/>
      <c r="E4" s="11"/>
      <c r="F4" s="6"/>
      <c r="G4" s="13"/>
      <c r="H4" s="13"/>
      <c r="I4" s="13"/>
    </row>
    <row r="5" spans="1:9" ht="15" customHeight="1" x14ac:dyDescent="0.25">
      <c r="A5" s="2" t="s">
        <v>327</v>
      </c>
      <c r="B5" s="3"/>
      <c r="C5" s="38" t="s">
        <v>334</v>
      </c>
      <c r="D5" s="38"/>
      <c r="E5" s="38"/>
      <c r="F5" s="38"/>
      <c r="G5" s="13"/>
      <c r="H5" s="13"/>
      <c r="I5" s="13"/>
    </row>
    <row r="6" spans="1:9" ht="15" customHeight="1" x14ac:dyDescent="0.25">
      <c r="A6" s="7"/>
      <c r="B6" s="3"/>
      <c r="C6" s="38"/>
      <c r="D6" s="38"/>
      <c r="E6" s="38"/>
      <c r="F6" s="38"/>
      <c r="G6" s="13"/>
      <c r="H6" s="13"/>
      <c r="I6" s="13"/>
    </row>
    <row r="7" spans="1:9" x14ac:dyDescent="0.25">
      <c r="A7" s="8" t="s">
        <v>328</v>
      </c>
      <c r="B7" s="8"/>
      <c r="C7" s="38"/>
      <c r="D7" s="38"/>
      <c r="E7" s="38"/>
      <c r="F7" s="38"/>
    </row>
    <row r="8" spans="1:9" x14ac:dyDescent="0.25">
      <c r="A8" s="9"/>
      <c r="B8" s="10"/>
      <c r="C8" s="39"/>
      <c r="D8" s="39"/>
      <c r="E8" s="39"/>
      <c r="F8" s="39"/>
    </row>
    <row r="9" spans="1:9" ht="15" customHeight="1" x14ac:dyDescent="0.25">
      <c r="A9" s="40" t="s">
        <v>312</v>
      </c>
      <c r="B9" s="40"/>
      <c r="C9" s="40"/>
      <c r="D9" s="40"/>
      <c r="E9" s="40"/>
      <c r="F9" s="40"/>
    </row>
    <row r="10" spans="1:9" x14ac:dyDescent="0.25">
      <c r="A10" s="16"/>
      <c r="B10" s="16"/>
      <c r="C10" s="16"/>
      <c r="D10" s="16"/>
      <c r="E10" s="17"/>
      <c r="F10" s="18"/>
    </row>
    <row r="11" spans="1:9" x14ac:dyDescent="0.25">
      <c r="A11" s="18" t="s">
        <v>316</v>
      </c>
      <c r="B11" s="16"/>
      <c r="C11" s="18" t="s">
        <v>317</v>
      </c>
      <c r="D11" s="16"/>
      <c r="E11" s="17"/>
      <c r="F11" s="16"/>
    </row>
    <row r="12" spans="1:9" x14ac:dyDescent="0.25">
      <c r="A12" s="18" t="s">
        <v>315</v>
      </c>
      <c r="B12" s="16"/>
      <c r="C12" s="18" t="s">
        <v>318</v>
      </c>
      <c r="D12" s="16"/>
      <c r="E12" s="16"/>
      <c r="F12" s="16"/>
    </row>
    <row r="13" spans="1:9" ht="15" customHeight="1" x14ac:dyDescent="0.25">
      <c r="A13" s="16"/>
      <c r="B13" s="16"/>
      <c r="C13" s="16"/>
      <c r="D13" s="16"/>
      <c r="E13" s="16"/>
      <c r="F13" s="16"/>
    </row>
    <row r="14" spans="1:9" ht="15" customHeight="1" x14ac:dyDescent="0.25">
      <c r="A14" s="18" t="s">
        <v>0</v>
      </c>
      <c r="B14" s="16"/>
      <c r="C14" s="19" t="s">
        <v>1</v>
      </c>
      <c r="D14" s="20" t="s">
        <v>2</v>
      </c>
      <c r="E14" s="20"/>
      <c r="F14" s="19" t="s">
        <v>3</v>
      </c>
    </row>
    <row r="15" spans="1:9" x14ac:dyDescent="0.25">
      <c r="A15" s="21" t="s">
        <v>4</v>
      </c>
      <c r="B15" s="16"/>
      <c r="C15" s="16"/>
      <c r="D15" s="16"/>
      <c r="E15" s="22"/>
      <c r="F15" s="16"/>
    </row>
    <row r="16" spans="1:9" x14ac:dyDescent="0.25">
      <c r="A16" s="19" t="s">
        <v>5</v>
      </c>
      <c r="B16" s="18" t="s">
        <v>6</v>
      </c>
      <c r="C16" s="19" t="s">
        <v>7</v>
      </c>
      <c r="D16" s="19" t="s">
        <v>8</v>
      </c>
      <c r="E16" s="14">
        <v>199.21</v>
      </c>
      <c r="F16" s="16"/>
      <c r="H16" s="1"/>
    </row>
    <row r="17" spans="1:8" x14ac:dyDescent="0.25">
      <c r="A17" s="16"/>
      <c r="B17" s="16"/>
      <c r="C17" s="16"/>
      <c r="D17" s="16"/>
      <c r="E17" s="14"/>
      <c r="F17" s="23">
        <f>E16*C16</f>
        <v>1195.26</v>
      </c>
      <c r="H17" s="1"/>
    </row>
    <row r="18" spans="1:8" x14ac:dyDescent="0.25">
      <c r="A18" s="19" t="s">
        <v>9</v>
      </c>
      <c r="B18" s="18" t="s">
        <v>10</v>
      </c>
      <c r="C18" s="19">
        <v>25.41</v>
      </c>
      <c r="D18" s="19" t="s">
        <v>8</v>
      </c>
      <c r="E18" s="14">
        <v>415.24</v>
      </c>
      <c r="F18" s="16"/>
      <c r="H18" s="1"/>
    </row>
    <row r="19" spans="1:8" x14ac:dyDescent="0.25">
      <c r="A19" s="16"/>
      <c r="B19" s="16"/>
      <c r="C19" s="16"/>
      <c r="D19" s="16"/>
      <c r="E19" s="14"/>
      <c r="F19" s="23">
        <f>E18*C18</f>
        <v>10551.2484</v>
      </c>
      <c r="H19" s="1"/>
    </row>
    <row r="20" spans="1:8" x14ac:dyDescent="0.25">
      <c r="A20" s="19" t="s">
        <v>11</v>
      </c>
      <c r="B20" s="18" t="s">
        <v>12</v>
      </c>
      <c r="C20" s="19" t="s">
        <v>13</v>
      </c>
      <c r="D20" s="19" t="s">
        <v>8</v>
      </c>
      <c r="E20" s="14">
        <v>3.28</v>
      </c>
      <c r="F20" s="16"/>
      <c r="H20" s="1"/>
    </row>
    <row r="21" spans="1:8" x14ac:dyDescent="0.25">
      <c r="A21" s="16"/>
      <c r="B21" s="16"/>
      <c r="C21" s="16"/>
      <c r="D21" s="16"/>
      <c r="E21" s="14"/>
      <c r="F21" s="23">
        <f>E20*C20</f>
        <v>2798.4960000000001</v>
      </c>
      <c r="H21" s="1"/>
    </row>
    <row r="22" spans="1:8" x14ac:dyDescent="0.25">
      <c r="A22" s="19" t="s">
        <v>14</v>
      </c>
      <c r="B22" s="18" t="s">
        <v>15</v>
      </c>
      <c r="C22" s="19" t="s">
        <v>16</v>
      </c>
      <c r="D22" s="19" t="s">
        <v>17</v>
      </c>
      <c r="E22" s="14">
        <v>994.67</v>
      </c>
      <c r="F22" s="16"/>
      <c r="H22" s="1"/>
    </row>
    <row r="23" spans="1:8" x14ac:dyDescent="0.25">
      <c r="A23" s="16"/>
      <c r="B23" s="16"/>
      <c r="C23" s="16"/>
      <c r="D23" s="16"/>
      <c r="E23" s="14"/>
      <c r="F23" s="23">
        <f>E22*C22</f>
        <v>994.67</v>
      </c>
      <c r="H23" s="1"/>
    </row>
    <row r="24" spans="1:8" x14ac:dyDescent="0.25">
      <c r="A24" s="19" t="s">
        <v>18</v>
      </c>
      <c r="B24" s="18" t="s">
        <v>19</v>
      </c>
      <c r="C24" s="19" t="s">
        <v>16</v>
      </c>
      <c r="D24" s="19" t="s">
        <v>17</v>
      </c>
      <c r="E24" s="14">
        <v>812.81</v>
      </c>
      <c r="F24" s="16"/>
      <c r="H24" s="1"/>
    </row>
    <row r="25" spans="1:8" x14ac:dyDescent="0.25">
      <c r="A25" s="16"/>
      <c r="B25" s="16"/>
      <c r="C25" s="16"/>
      <c r="D25" s="16"/>
      <c r="E25" s="14"/>
      <c r="F25" s="23">
        <f>E24*C24</f>
        <v>812.81</v>
      </c>
      <c r="H25" s="1"/>
    </row>
    <row r="26" spans="1:8" x14ac:dyDescent="0.25">
      <c r="A26" s="41" t="s">
        <v>21</v>
      </c>
      <c r="B26" s="41"/>
      <c r="C26" s="41"/>
      <c r="D26" s="41"/>
      <c r="E26" s="14"/>
      <c r="F26" s="24">
        <f>F25+F23+F21+F19+F17</f>
        <v>16352.484400000001</v>
      </c>
      <c r="H26" s="1"/>
    </row>
    <row r="27" spans="1:8" x14ac:dyDescent="0.25">
      <c r="A27" s="14"/>
      <c r="B27" s="16"/>
      <c r="C27" s="16"/>
      <c r="D27" s="18" t="s">
        <v>20</v>
      </c>
      <c r="E27" s="14"/>
      <c r="F27" s="25"/>
      <c r="H27" s="1"/>
    </row>
    <row r="28" spans="1:8" x14ac:dyDescent="0.25">
      <c r="A28" s="21" t="s">
        <v>22</v>
      </c>
      <c r="B28" s="16"/>
      <c r="C28" s="16"/>
      <c r="D28" s="16"/>
      <c r="E28" s="14"/>
      <c r="F28" s="16"/>
      <c r="H28" s="1"/>
    </row>
    <row r="29" spans="1:8" x14ac:dyDescent="0.25">
      <c r="A29" s="19" t="s">
        <v>5</v>
      </c>
      <c r="B29" s="18" t="s">
        <v>23</v>
      </c>
      <c r="C29" s="19" t="s">
        <v>24</v>
      </c>
      <c r="D29" s="19" t="s">
        <v>25</v>
      </c>
      <c r="E29" s="14">
        <v>33.369999999999997</v>
      </c>
      <c r="F29" s="16"/>
      <c r="H29" s="1"/>
    </row>
    <row r="30" spans="1:8" x14ac:dyDescent="0.25">
      <c r="A30" s="16"/>
      <c r="B30" s="16"/>
      <c r="C30" s="16"/>
      <c r="D30" s="16"/>
      <c r="E30" s="14"/>
      <c r="F30" s="23">
        <f>E29*C29</f>
        <v>5637.8614999999991</v>
      </c>
      <c r="H30" s="1"/>
    </row>
    <row r="31" spans="1:8" x14ac:dyDescent="0.25">
      <c r="A31" s="19" t="s">
        <v>9</v>
      </c>
      <c r="B31" s="18" t="s">
        <v>26</v>
      </c>
      <c r="C31" s="19" t="s">
        <v>27</v>
      </c>
      <c r="D31" s="19" t="s">
        <v>8</v>
      </c>
      <c r="E31" s="14">
        <v>1.29</v>
      </c>
      <c r="F31" s="16"/>
      <c r="H31" s="1"/>
    </row>
    <row r="32" spans="1:8" x14ac:dyDescent="0.25">
      <c r="A32" s="16"/>
      <c r="B32" s="16"/>
      <c r="C32" s="16"/>
      <c r="D32" s="16"/>
      <c r="E32" s="14"/>
      <c r="F32" s="23">
        <f>E31*C31</f>
        <v>176.08500000000001</v>
      </c>
      <c r="H32" s="1"/>
    </row>
    <row r="33" spans="1:8" x14ac:dyDescent="0.25">
      <c r="A33" s="19" t="s">
        <v>11</v>
      </c>
      <c r="B33" s="18" t="s">
        <v>28</v>
      </c>
      <c r="C33" s="19" t="s">
        <v>29</v>
      </c>
      <c r="D33" s="19" t="s">
        <v>25</v>
      </c>
      <c r="E33" s="14">
        <v>17.12</v>
      </c>
      <c r="F33" s="16"/>
      <c r="H33" s="1"/>
    </row>
    <row r="34" spans="1:8" x14ac:dyDescent="0.25">
      <c r="A34" s="16"/>
      <c r="B34" s="16"/>
      <c r="C34" s="16"/>
      <c r="D34" s="16"/>
      <c r="E34" s="14"/>
      <c r="F34" s="23">
        <f>E33*C33</f>
        <v>1174.0896</v>
      </c>
      <c r="H34" s="1"/>
    </row>
    <row r="35" spans="1:8" x14ac:dyDescent="0.25">
      <c r="A35" s="19" t="s">
        <v>14</v>
      </c>
      <c r="B35" s="18" t="s">
        <v>30</v>
      </c>
      <c r="C35" s="19" t="s">
        <v>31</v>
      </c>
      <c r="D35" s="19" t="s">
        <v>25</v>
      </c>
      <c r="E35" s="14">
        <v>17.12</v>
      </c>
      <c r="F35" s="16"/>
      <c r="H35" s="1"/>
    </row>
    <row r="36" spans="1:8" x14ac:dyDescent="0.25">
      <c r="A36" s="16"/>
      <c r="B36" s="16"/>
      <c r="C36" s="16"/>
      <c r="D36" s="16"/>
      <c r="E36" s="14"/>
      <c r="F36" s="23">
        <f>E35*C35</f>
        <v>2298.36</v>
      </c>
      <c r="H36" s="1"/>
    </row>
    <row r="37" spans="1:8" x14ac:dyDescent="0.25">
      <c r="A37" s="21" t="s">
        <v>32</v>
      </c>
      <c r="B37" s="16"/>
      <c r="C37" s="16"/>
      <c r="D37" s="18" t="s">
        <v>20</v>
      </c>
      <c r="E37" s="14"/>
      <c r="F37" s="24">
        <f>F36+F34+F32+F30</f>
        <v>9286.3960999999981</v>
      </c>
      <c r="H37" s="1"/>
    </row>
    <row r="38" spans="1:8" x14ac:dyDescent="0.25">
      <c r="A38" s="14"/>
      <c r="B38" s="16"/>
      <c r="C38" s="16"/>
      <c r="D38" s="18" t="s">
        <v>20</v>
      </c>
      <c r="E38" s="14"/>
      <c r="F38" s="25"/>
      <c r="H38" s="1"/>
    </row>
    <row r="39" spans="1:8" x14ac:dyDescent="0.25">
      <c r="A39" s="21" t="s">
        <v>33</v>
      </c>
      <c r="B39" s="16"/>
      <c r="C39" s="16"/>
      <c r="D39" s="16"/>
      <c r="E39" s="14"/>
      <c r="F39" s="16"/>
      <c r="H39" s="1"/>
    </row>
    <row r="40" spans="1:8" x14ac:dyDescent="0.25">
      <c r="A40" s="19" t="s">
        <v>5</v>
      </c>
      <c r="B40" s="18" t="s">
        <v>321</v>
      </c>
      <c r="C40" s="19">
        <v>288.5</v>
      </c>
      <c r="D40" s="19" t="s">
        <v>8</v>
      </c>
      <c r="E40" s="14">
        <v>288.42</v>
      </c>
      <c r="F40" s="16"/>
      <c r="H40" s="1"/>
    </row>
    <row r="41" spans="1:8" x14ac:dyDescent="0.25">
      <c r="A41" s="16"/>
      <c r="B41" s="16"/>
      <c r="C41" s="16"/>
      <c r="D41" s="16"/>
      <c r="E41" s="14"/>
      <c r="F41" s="23">
        <f>E40*C40</f>
        <v>83209.17</v>
      </c>
      <c r="H41" s="1"/>
    </row>
    <row r="42" spans="1:8" x14ac:dyDescent="0.25">
      <c r="A42" s="19" t="s">
        <v>9</v>
      </c>
      <c r="B42" s="18" t="s">
        <v>319</v>
      </c>
      <c r="C42" s="19" t="s">
        <v>34</v>
      </c>
      <c r="D42" s="19" t="s">
        <v>25</v>
      </c>
      <c r="E42" s="14">
        <v>1012.9</v>
      </c>
      <c r="F42" s="16"/>
      <c r="H42" s="1"/>
    </row>
    <row r="43" spans="1:8" x14ac:dyDescent="0.25">
      <c r="A43" s="16"/>
      <c r="B43" s="16"/>
      <c r="C43" s="16"/>
      <c r="D43" s="16"/>
      <c r="E43" s="14"/>
      <c r="F43" s="23">
        <f>E42*C42</f>
        <v>91302.805999999997</v>
      </c>
      <c r="H43" s="1"/>
    </row>
    <row r="44" spans="1:8" x14ac:dyDescent="0.25">
      <c r="A44" s="19" t="s">
        <v>11</v>
      </c>
      <c r="B44" s="18" t="s">
        <v>320</v>
      </c>
      <c r="C44" s="19" t="s">
        <v>35</v>
      </c>
      <c r="D44" s="19" t="s">
        <v>25</v>
      </c>
      <c r="E44" s="14">
        <v>1012.9</v>
      </c>
      <c r="F44" s="16"/>
      <c r="H44" s="1"/>
    </row>
    <row r="45" spans="1:8" x14ac:dyDescent="0.25">
      <c r="A45" s="16"/>
      <c r="B45" s="16"/>
      <c r="C45" s="16"/>
      <c r="D45" s="16"/>
      <c r="E45" s="14"/>
      <c r="F45" s="23">
        <f>E44*C44</f>
        <v>20734.062999999998</v>
      </c>
      <c r="H45" s="1"/>
    </row>
    <row r="46" spans="1:8" x14ac:dyDescent="0.25">
      <c r="A46" s="21" t="s">
        <v>36</v>
      </c>
      <c r="B46" s="16"/>
      <c r="C46" s="16"/>
      <c r="D46" s="18" t="s">
        <v>20</v>
      </c>
      <c r="E46" s="14"/>
      <c r="F46" s="24">
        <f>F45+F43+F41</f>
        <v>195246.03899999999</v>
      </c>
      <c r="H46" s="1"/>
    </row>
    <row r="47" spans="1:8" x14ac:dyDescent="0.25">
      <c r="A47" s="14"/>
      <c r="B47" s="16"/>
      <c r="C47" s="16"/>
      <c r="D47" s="18" t="s">
        <v>20</v>
      </c>
      <c r="E47" s="14"/>
      <c r="F47" s="26"/>
      <c r="H47" s="1"/>
    </row>
    <row r="48" spans="1:8" x14ac:dyDescent="0.25">
      <c r="A48" s="21" t="s">
        <v>37</v>
      </c>
      <c r="B48" s="16"/>
      <c r="C48" s="16"/>
      <c r="D48" s="16"/>
      <c r="E48" s="14"/>
      <c r="F48" s="16"/>
      <c r="H48" s="1"/>
    </row>
    <row r="49" spans="1:8" x14ac:dyDescent="0.25">
      <c r="A49" s="19" t="s">
        <v>5</v>
      </c>
      <c r="B49" s="18" t="s">
        <v>322</v>
      </c>
      <c r="C49" s="19" t="s">
        <v>38</v>
      </c>
      <c r="D49" s="19" t="s">
        <v>25</v>
      </c>
      <c r="E49" s="14">
        <v>1246.6199999999999</v>
      </c>
      <c r="F49" s="16"/>
      <c r="H49" s="1"/>
    </row>
    <row r="50" spans="1:8" x14ac:dyDescent="0.25">
      <c r="A50" s="16"/>
      <c r="B50" s="16"/>
      <c r="C50" s="16"/>
      <c r="D50" s="16"/>
      <c r="E50" s="14"/>
      <c r="F50" s="23">
        <f>E49*C49</f>
        <v>23162.199599999996</v>
      </c>
      <c r="H50" s="1"/>
    </row>
    <row r="51" spans="1:8" x14ac:dyDescent="0.25">
      <c r="A51" s="19" t="s">
        <v>9</v>
      </c>
      <c r="B51" s="18" t="s">
        <v>323</v>
      </c>
      <c r="C51" s="19" t="s">
        <v>39</v>
      </c>
      <c r="D51" s="19" t="s">
        <v>25</v>
      </c>
      <c r="E51" s="14">
        <v>1048.67</v>
      </c>
      <c r="F51" s="16"/>
      <c r="H51" s="1"/>
    </row>
    <row r="52" spans="1:8" x14ac:dyDescent="0.25">
      <c r="A52" s="16"/>
      <c r="B52" s="16"/>
      <c r="C52" s="16"/>
      <c r="D52" s="16"/>
      <c r="E52" s="14"/>
      <c r="F52" s="23">
        <f>E51*C51</f>
        <v>20228.844300000001</v>
      </c>
      <c r="H52" s="1"/>
    </row>
    <row r="53" spans="1:8" x14ac:dyDescent="0.25">
      <c r="A53" s="19" t="s">
        <v>11</v>
      </c>
      <c r="B53" s="18" t="s">
        <v>324</v>
      </c>
      <c r="C53" s="19" t="s">
        <v>40</v>
      </c>
      <c r="D53" s="19" t="s">
        <v>8</v>
      </c>
      <c r="E53" s="14">
        <v>74.599999999999994</v>
      </c>
      <c r="F53" s="16"/>
      <c r="H53" s="1"/>
    </row>
    <row r="54" spans="1:8" x14ac:dyDescent="0.25">
      <c r="A54" s="16"/>
      <c r="B54" s="16"/>
      <c r="C54" s="16"/>
      <c r="D54" s="16"/>
      <c r="E54" s="14"/>
      <c r="F54" s="23">
        <f>E53*C53</f>
        <v>46848.799999999996</v>
      </c>
      <c r="H54" s="1"/>
    </row>
    <row r="55" spans="1:8" x14ac:dyDescent="0.25">
      <c r="A55" s="21" t="s">
        <v>41</v>
      </c>
      <c r="B55" s="16"/>
      <c r="C55" s="16"/>
      <c r="D55" s="18" t="s">
        <v>20</v>
      </c>
      <c r="E55" s="14"/>
      <c r="F55" s="24">
        <f>F54+F52+F50</f>
        <v>90239.843899999993</v>
      </c>
      <c r="H55" s="1"/>
    </row>
    <row r="56" spans="1:8" x14ac:dyDescent="0.25">
      <c r="A56" s="14"/>
      <c r="B56" s="16"/>
      <c r="C56" s="16"/>
      <c r="D56" s="18" t="s">
        <v>20</v>
      </c>
      <c r="E56" s="14"/>
      <c r="F56" s="26"/>
      <c r="H56" s="1"/>
    </row>
    <row r="57" spans="1:8" x14ac:dyDescent="0.25">
      <c r="A57" s="21" t="s">
        <v>42</v>
      </c>
      <c r="B57" s="16"/>
      <c r="C57" s="16"/>
      <c r="D57" s="16"/>
      <c r="E57" s="14"/>
      <c r="F57" s="16"/>
      <c r="H57" s="1"/>
    </row>
    <row r="58" spans="1:8" x14ac:dyDescent="0.25">
      <c r="A58" s="19" t="s">
        <v>5</v>
      </c>
      <c r="B58" s="18" t="s">
        <v>43</v>
      </c>
      <c r="C58" s="19" t="s">
        <v>44</v>
      </c>
      <c r="D58" s="19" t="s">
        <v>45</v>
      </c>
      <c r="E58" s="14">
        <v>20.010000000000002</v>
      </c>
      <c r="F58" s="16"/>
      <c r="H58" s="1"/>
    </row>
    <row r="59" spans="1:8" x14ac:dyDescent="0.25">
      <c r="A59" s="16"/>
      <c r="B59" s="16"/>
      <c r="C59" s="16"/>
      <c r="D59" s="16"/>
      <c r="E59" s="14"/>
      <c r="F59" s="23">
        <f>E58*C58</f>
        <v>1040.52</v>
      </c>
      <c r="H59" s="1"/>
    </row>
    <row r="60" spans="1:8" x14ac:dyDescent="0.25">
      <c r="A60" s="19" t="s">
        <v>9</v>
      </c>
      <c r="B60" s="18" t="s">
        <v>46</v>
      </c>
      <c r="C60" s="19" t="s">
        <v>7</v>
      </c>
      <c r="D60" s="19" t="s">
        <v>45</v>
      </c>
      <c r="E60" s="14">
        <v>16.7</v>
      </c>
      <c r="F60" s="16"/>
      <c r="H60" s="1"/>
    </row>
    <row r="61" spans="1:8" x14ac:dyDescent="0.25">
      <c r="A61" s="16"/>
      <c r="B61" s="16"/>
      <c r="C61" s="16"/>
      <c r="D61" s="16"/>
      <c r="E61" s="14"/>
      <c r="F61" s="23">
        <f>E60*C60</f>
        <v>100.19999999999999</v>
      </c>
      <c r="H61" s="1"/>
    </row>
    <row r="62" spans="1:8" x14ac:dyDescent="0.25">
      <c r="A62" s="19" t="s">
        <v>11</v>
      </c>
      <c r="B62" s="18" t="s">
        <v>47</v>
      </c>
      <c r="C62" s="19" t="s">
        <v>48</v>
      </c>
      <c r="D62" s="19" t="s">
        <v>45</v>
      </c>
      <c r="E62" s="14">
        <v>13.15</v>
      </c>
      <c r="F62" s="16"/>
      <c r="H62" s="1"/>
    </row>
    <row r="63" spans="1:8" x14ac:dyDescent="0.25">
      <c r="A63" s="16"/>
      <c r="B63" s="16"/>
      <c r="C63" s="16"/>
      <c r="D63" s="16"/>
      <c r="E63" s="14"/>
      <c r="F63" s="23">
        <f>E62*C62</f>
        <v>341.90000000000003</v>
      </c>
      <c r="H63" s="1"/>
    </row>
    <row r="64" spans="1:8" x14ac:dyDescent="0.25">
      <c r="A64" s="19" t="s">
        <v>14</v>
      </c>
      <c r="B64" s="18" t="s">
        <v>49</v>
      </c>
      <c r="C64" s="19" t="s">
        <v>50</v>
      </c>
      <c r="D64" s="19" t="s">
        <v>45</v>
      </c>
      <c r="E64" s="14">
        <v>7.7</v>
      </c>
      <c r="F64" s="16"/>
      <c r="H64" s="1"/>
    </row>
    <row r="65" spans="1:8" x14ac:dyDescent="0.25">
      <c r="A65" s="16"/>
      <c r="B65" s="16"/>
      <c r="C65" s="16"/>
      <c r="D65" s="16"/>
      <c r="E65" s="14"/>
      <c r="F65" s="23">
        <f>E64*C64</f>
        <v>654.5</v>
      </c>
      <c r="H65" s="1"/>
    </row>
    <row r="66" spans="1:8" x14ac:dyDescent="0.25">
      <c r="A66" s="19" t="s">
        <v>18</v>
      </c>
      <c r="B66" s="18" t="s">
        <v>51</v>
      </c>
      <c r="C66" s="19" t="s">
        <v>52</v>
      </c>
      <c r="D66" s="19" t="s">
        <v>45</v>
      </c>
      <c r="E66" s="14">
        <v>6.82</v>
      </c>
      <c r="F66" s="16"/>
      <c r="H66" s="1"/>
    </row>
    <row r="67" spans="1:8" x14ac:dyDescent="0.25">
      <c r="A67" s="16"/>
      <c r="B67" s="16"/>
      <c r="C67" s="16"/>
      <c r="D67" s="16"/>
      <c r="E67" s="14"/>
      <c r="F67" s="23">
        <f>E66*C66</f>
        <v>832.04000000000008</v>
      </c>
      <c r="H67" s="1"/>
    </row>
    <row r="68" spans="1:8" x14ac:dyDescent="0.25">
      <c r="A68" s="19" t="s">
        <v>53</v>
      </c>
      <c r="B68" s="18" t="s">
        <v>54</v>
      </c>
      <c r="C68" s="19" t="s">
        <v>55</v>
      </c>
      <c r="D68" s="19" t="s">
        <v>56</v>
      </c>
      <c r="E68" s="14">
        <v>167.71</v>
      </c>
      <c r="F68" s="16"/>
      <c r="H68" s="1"/>
    </row>
    <row r="69" spans="1:8" x14ac:dyDescent="0.25">
      <c r="A69" s="16"/>
      <c r="B69" s="16"/>
      <c r="C69" s="16"/>
      <c r="D69" s="16"/>
      <c r="E69" s="14"/>
      <c r="F69" s="23">
        <f>E68*C68</f>
        <v>335.42</v>
      </c>
      <c r="H69" s="1"/>
    </row>
    <row r="70" spans="1:8" x14ac:dyDescent="0.25">
      <c r="A70" s="19" t="s">
        <v>57</v>
      </c>
      <c r="B70" s="18" t="s">
        <v>58</v>
      </c>
      <c r="C70" s="19" t="s">
        <v>59</v>
      </c>
      <c r="D70" s="19" t="s">
        <v>56</v>
      </c>
      <c r="E70" s="14">
        <v>208.92</v>
      </c>
      <c r="F70" s="16"/>
      <c r="H70" s="1"/>
    </row>
    <row r="71" spans="1:8" x14ac:dyDescent="0.25">
      <c r="A71" s="16"/>
      <c r="B71" s="16"/>
      <c r="C71" s="16"/>
      <c r="D71" s="16"/>
      <c r="E71" s="14"/>
      <c r="F71" s="23">
        <f>E70*C70</f>
        <v>2507.04</v>
      </c>
      <c r="H71" s="1"/>
    </row>
    <row r="72" spans="1:8" x14ac:dyDescent="0.25">
      <c r="A72" s="19" t="s">
        <v>60</v>
      </c>
      <c r="B72" s="18" t="s">
        <v>61</v>
      </c>
      <c r="C72" s="19" t="s">
        <v>62</v>
      </c>
      <c r="D72" s="19" t="s">
        <v>56</v>
      </c>
      <c r="E72" s="14">
        <v>180.16</v>
      </c>
      <c r="F72" s="16"/>
      <c r="H72" s="1"/>
    </row>
    <row r="73" spans="1:8" x14ac:dyDescent="0.25">
      <c r="A73" s="16"/>
      <c r="B73" s="16"/>
      <c r="C73" s="16"/>
      <c r="D73" s="16"/>
      <c r="E73" s="14"/>
      <c r="F73" s="23">
        <f>E72*C72</f>
        <v>1801.6</v>
      </c>
      <c r="H73" s="1"/>
    </row>
    <row r="74" spans="1:8" x14ac:dyDescent="0.25">
      <c r="A74" s="19" t="s">
        <v>63</v>
      </c>
      <c r="B74" s="18" t="s">
        <v>64</v>
      </c>
      <c r="C74" s="19" t="s">
        <v>16</v>
      </c>
      <c r="D74" s="19" t="s">
        <v>56</v>
      </c>
      <c r="E74" s="14">
        <v>86.17</v>
      </c>
      <c r="F74" s="16"/>
      <c r="H74" s="1"/>
    </row>
    <row r="75" spans="1:8" x14ac:dyDescent="0.25">
      <c r="A75" s="16"/>
      <c r="B75" s="16"/>
      <c r="C75" s="16"/>
      <c r="D75" s="16"/>
      <c r="E75" s="14"/>
      <c r="F75" s="23">
        <f>E74*C74</f>
        <v>86.17</v>
      </c>
      <c r="H75" s="1"/>
    </row>
    <row r="76" spans="1:8" x14ac:dyDescent="0.25">
      <c r="A76" s="19" t="s">
        <v>65</v>
      </c>
      <c r="B76" s="18" t="s">
        <v>66</v>
      </c>
      <c r="C76" s="19" t="s">
        <v>55</v>
      </c>
      <c r="D76" s="19" t="s">
        <v>56</v>
      </c>
      <c r="E76" s="14">
        <v>122.22</v>
      </c>
      <c r="F76" s="16"/>
      <c r="H76" s="1"/>
    </row>
    <row r="77" spans="1:8" x14ac:dyDescent="0.25">
      <c r="A77" s="16"/>
      <c r="B77" s="16"/>
      <c r="C77" s="16"/>
      <c r="D77" s="16"/>
      <c r="E77" s="14"/>
      <c r="F77" s="23">
        <f>E76*C76</f>
        <v>244.44</v>
      </c>
      <c r="H77" s="1"/>
    </row>
    <row r="78" spans="1:8" x14ac:dyDescent="0.25">
      <c r="A78" s="19" t="s">
        <v>67</v>
      </c>
      <c r="B78" s="18" t="s">
        <v>68</v>
      </c>
      <c r="C78" s="19" t="s">
        <v>16</v>
      </c>
      <c r="D78" s="19" t="s">
        <v>56</v>
      </c>
      <c r="E78" s="14">
        <v>319.43</v>
      </c>
      <c r="F78" s="16"/>
      <c r="H78" s="1"/>
    </row>
    <row r="79" spans="1:8" x14ac:dyDescent="0.25">
      <c r="A79" s="16"/>
      <c r="B79" s="16"/>
      <c r="C79" s="16"/>
      <c r="D79" s="16"/>
      <c r="E79" s="14"/>
      <c r="F79" s="23">
        <f>E78*C78</f>
        <v>319.43</v>
      </c>
      <c r="H79" s="1"/>
    </row>
    <row r="80" spans="1:8" x14ac:dyDescent="0.25">
      <c r="A80" s="19" t="s">
        <v>69</v>
      </c>
      <c r="B80" s="18" t="s">
        <v>70</v>
      </c>
      <c r="C80" s="19" t="s">
        <v>55</v>
      </c>
      <c r="D80" s="19" t="s">
        <v>56</v>
      </c>
      <c r="E80" s="14">
        <v>87.06</v>
      </c>
      <c r="F80" s="16"/>
      <c r="H80" s="1"/>
    </row>
    <row r="81" spans="1:8" x14ac:dyDescent="0.25">
      <c r="A81" s="16"/>
      <c r="B81" s="16"/>
      <c r="C81" s="16"/>
      <c r="D81" s="16"/>
      <c r="E81" s="14"/>
      <c r="F81" s="23">
        <f>E80*C80</f>
        <v>174.12</v>
      </c>
      <c r="H81" s="1"/>
    </row>
    <row r="82" spans="1:8" x14ac:dyDescent="0.25">
      <c r="A82" s="19" t="s">
        <v>71</v>
      </c>
      <c r="B82" s="18" t="s">
        <v>72</v>
      </c>
      <c r="C82" s="19" t="s">
        <v>16</v>
      </c>
      <c r="D82" s="19" t="s">
        <v>56</v>
      </c>
      <c r="E82" s="14">
        <v>98.61</v>
      </c>
      <c r="F82" s="16"/>
      <c r="H82" s="1"/>
    </row>
    <row r="83" spans="1:8" x14ac:dyDescent="0.25">
      <c r="A83" s="16"/>
      <c r="B83" s="16"/>
      <c r="C83" s="16"/>
      <c r="D83" s="16"/>
      <c r="E83" s="14"/>
      <c r="F83" s="23">
        <f>E82*C82</f>
        <v>98.61</v>
      </c>
      <c r="H83" s="1"/>
    </row>
    <row r="84" spans="1:8" x14ac:dyDescent="0.25">
      <c r="A84" s="19" t="s">
        <v>73</v>
      </c>
      <c r="B84" s="18" t="s">
        <v>74</v>
      </c>
      <c r="C84" s="19" t="s">
        <v>55</v>
      </c>
      <c r="D84" s="19" t="s">
        <v>56</v>
      </c>
      <c r="E84" s="14">
        <v>114.92</v>
      </c>
      <c r="F84" s="16"/>
      <c r="H84" s="1"/>
    </row>
    <row r="85" spans="1:8" x14ac:dyDescent="0.25">
      <c r="A85" s="16"/>
      <c r="B85" s="16"/>
      <c r="C85" s="16"/>
      <c r="D85" s="16"/>
      <c r="E85" s="14"/>
      <c r="F85" s="23">
        <f>E84*C84</f>
        <v>229.84</v>
      </c>
      <c r="H85" s="1"/>
    </row>
    <row r="86" spans="1:8" x14ac:dyDescent="0.25">
      <c r="A86" s="19" t="s">
        <v>75</v>
      </c>
      <c r="B86" s="18" t="s">
        <v>76</v>
      </c>
      <c r="C86" s="19" t="s">
        <v>16</v>
      </c>
      <c r="D86" s="19" t="s">
        <v>56</v>
      </c>
      <c r="E86" s="14">
        <v>154.66</v>
      </c>
      <c r="F86" s="16"/>
      <c r="H86" s="1"/>
    </row>
    <row r="87" spans="1:8" x14ac:dyDescent="0.25">
      <c r="A87" s="16"/>
      <c r="B87" s="16"/>
      <c r="C87" s="16"/>
      <c r="D87" s="16"/>
      <c r="E87" s="14"/>
      <c r="F87" s="23">
        <f>E86*C86</f>
        <v>154.66</v>
      </c>
      <c r="H87" s="1"/>
    </row>
    <row r="88" spans="1:8" x14ac:dyDescent="0.25">
      <c r="A88" s="19" t="s">
        <v>77</v>
      </c>
      <c r="B88" s="18" t="s">
        <v>78</v>
      </c>
      <c r="C88" s="19" t="s">
        <v>16</v>
      </c>
      <c r="D88" s="19" t="s">
        <v>56</v>
      </c>
      <c r="E88" s="15">
        <v>18350</v>
      </c>
      <c r="F88" s="16"/>
      <c r="H88" s="1"/>
    </row>
    <row r="89" spans="1:8" x14ac:dyDescent="0.25">
      <c r="A89" s="16"/>
      <c r="B89" s="16"/>
      <c r="C89" s="16"/>
      <c r="D89" s="16"/>
      <c r="E89" s="14"/>
      <c r="F89" s="23">
        <f>E88*C88</f>
        <v>18350</v>
      </c>
      <c r="H89" s="1"/>
    </row>
    <row r="90" spans="1:8" x14ac:dyDescent="0.25">
      <c r="A90" s="19" t="s">
        <v>79</v>
      </c>
      <c r="B90" s="18" t="s">
        <v>80</v>
      </c>
      <c r="C90" s="19" t="s">
        <v>16</v>
      </c>
      <c r="D90" s="19" t="s">
        <v>56</v>
      </c>
      <c r="E90" s="14">
        <v>14.99</v>
      </c>
      <c r="F90" s="16"/>
      <c r="H90" s="1"/>
    </row>
    <row r="91" spans="1:8" x14ac:dyDescent="0.25">
      <c r="A91" s="16"/>
      <c r="B91" s="16"/>
      <c r="C91" s="16"/>
      <c r="D91" s="16"/>
      <c r="E91" s="14"/>
      <c r="F91" s="23">
        <f>E90*C90</f>
        <v>14.99</v>
      </c>
      <c r="H91" s="1"/>
    </row>
    <row r="92" spans="1:8" x14ac:dyDescent="0.25">
      <c r="A92" s="19" t="s">
        <v>81</v>
      </c>
      <c r="B92" s="18" t="s">
        <v>82</v>
      </c>
      <c r="C92" s="19" t="s">
        <v>83</v>
      </c>
      <c r="D92" s="19" t="s">
        <v>56</v>
      </c>
      <c r="E92" s="14">
        <v>51.54</v>
      </c>
      <c r="F92" s="16"/>
      <c r="H92" s="1"/>
    </row>
    <row r="93" spans="1:8" x14ac:dyDescent="0.25">
      <c r="A93" s="16"/>
      <c r="B93" s="16"/>
      <c r="C93" s="16"/>
      <c r="D93" s="16"/>
      <c r="E93" s="14"/>
      <c r="F93" s="23">
        <f>E92*C92</f>
        <v>257.7</v>
      </c>
      <c r="H93" s="1"/>
    </row>
    <row r="94" spans="1:8" x14ac:dyDescent="0.25">
      <c r="A94" s="19" t="s">
        <v>84</v>
      </c>
      <c r="B94" s="18" t="s">
        <v>85</v>
      </c>
      <c r="C94" s="19" t="s">
        <v>86</v>
      </c>
      <c r="D94" s="19" t="s">
        <v>45</v>
      </c>
      <c r="E94" s="14">
        <v>13.24</v>
      </c>
      <c r="F94" s="16"/>
      <c r="H94" s="1"/>
    </row>
    <row r="95" spans="1:8" x14ac:dyDescent="0.25">
      <c r="A95" s="16"/>
      <c r="B95" s="16"/>
      <c r="C95" s="16"/>
      <c r="D95" s="16"/>
      <c r="E95" s="14"/>
      <c r="F95" s="23">
        <f>E94*C94</f>
        <v>317.76</v>
      </c>
      <c r="H95" s="1"/>
    </row>
    <row r="96" spans="1:8" x14ac:dyDescent="0.25">
      <c r="A96" s="19" t="s">
        <v>87</v>
      </c>
      <c r="B96" s="18" t="s">
        <v>88</v>
      </c>
      <c r="C96" s="19" t="s">
        <v>89</v>
      </c>
      <c r="D96" s="19" t="s">
        <v>45</v>
      </c>
      <c r="E96" s="14">
        <v>25.52</v>
      </c>
      <c r="F96" s="16"/>
      <c r="H96" s="1"/>
    </row>
    <row r="97" spans="1:8" x14ac:dyDescent="0.25">
      <c r="A97" s="16"/>
      <c r="B97" s="16"/>
      <c r="C97" s="16"/>
      <c r="D97" s="16"/>
      <c r="E97" s="14"/>
      <c r="F97" s="23">
        <f>E96*C96</f>
        <v>1276</v>
      </c>
      <c r="H97" s="1"/>
    </row>
    <row r="98" spans="1:8" x14ac:dyDescent="0.25">
      <c r="A98" s="19" t="s">
        <v>90</v>
      </c>
      <c r="B98" s="18" t="s">
        <v>91</v>
      </c>
      <c r="C98" s="19" t="s">
        <v>92</v>
      </c>
      <c r="D98" s="19" t="s">
        <v>45</v>
      </c>
      <c r="E98" s="14">
        <v>31.75</v>
      </c>
      <c r="F98" s="16"/>
      <c r="H98" s="1"/>
    </row>
    <row r="99" spans="1:8" x14ac:dyDescent="0.25">
      <c r="A99" s="16"/>
      <c r="B99" s="16"/>
      <c r="C99" s="16"/>
      <c r="D99" s="16"/>
      <c r="E99" s="14"/>
      <c r="F99" s="23">
        <f>E98*C98</f>
        <v>793.75</v>
      </c>
      <c r="H99" s="1"/>
    </row>
    <row r="100" spans="1:8" x14ac:dyDescent="0.25">
      <c r="A100" s="19" t="s">
        <v>93</v>
      </c>
      <c r="B100" s="18" t="s">
        <v>94</v>
      </c>
      <c r="C100" s="19" t="s">
        <v>95</v>
      </c>
      <c r="D100" s="19" t="s">
        <v>45</v>
      </c>
      <c r="E100" s="14">
        <v>38.409999999999997</v>
      </c>
      <c r="F100" s="16"/>
      <c r="H100" s="1"/>
    </row>
    <row r="101" spans="1:8" x14ac:dyDescent="0.25">
      <c r="A101" s="16"/>
      <c r="B101" s="16"/>
      <c r="C101" s="16"/>
      <c r="D101" s="16"/>
      <c r="E101" s="14"/>
      <c r="F101" s="23">
        <f>E100*C100</f>
        <v>3341.6699999999996</v>
      </c>
      <c r="H101" s="1"/>
    </row>
    <row r="102" spans="1:8" x14ac:dyDescent="0.25">
      <c r="A102" s="19" t="s">
        <v>96</v>
      </c>
      <c r="B102" s="18" t="s">
        <v>97</v>
      </c>
      <c r="C102" s="19" t="s">
        <v>7</v>
      </c>
      <c r="D102" s="19" t="s">
        <v>56</v>
      </c>
      <c r="E102" s="14">
        <v>37.53</v>
      </c>
      <c r="F102" s="16"/>
      <c r="H102" s="1"/>
    </row>
    <row r="103" spans="1:8" x14ac:dyDescent="0.25">
      <c r="A103" s="16"/>
      <c r="B103" s="16"/>
      <c r="C103" s="16"/>
      <c r="D103" s="16"/>
      <c r="E103" s="14"/>
      <c r="F103" s="23">
        <f>E102*C102</f>
        <v>225.18</v>
      </c>
      <c r="H103" s="1"/>
    </row>
    <row r="104" spans="1:8" x14ac:dyDescent="0.25">
      <c r="A104" s="19" t="s">
        <v>98</v>
      </c>
      <c r="B104" s="18" t="s">
        <v>99</v>
      </c>
      <c r="C104" s="19" t="s">
        <v>16</v>
      </c>
      <c r="D104" s="19" t="s">
        <v>56</v>
      </c>
      <c r="E104" s="14">
        <v>14.42</v>
      </c>
      <c r="F104" s="16"/>
      <c r="H104" s="1"/>
    </row>
    <row r="105" spans="1:8" x14ac:dyDescent="0.25">
      <c r="A105" s="16"/>
      <c r="B105" s="16"/>
      <c r="C105" s="16"/>
      <c r="D105" s="16"/>
      <c r="E105" s="14"/>
      <c r="F105" s="23">
        <f>E104*C104</f>
        <v>14.42</v>
      </c>
      <c r="H105" s="1"/>
    </row>
    <row r="106" spans="1:8" x14ac:dyDescent="0.25">
      <c r="A106" s="19" t="s">
        <v>100</v>
      </c>
      <c r="B106" s="18" t="s">
        <v>101</v>
      </c>
      <c r="C106" s="19" t="s">
        <v>16</v>
      </c>
      <c r="D106" s="19" t="s">
        <v>56</v>
      </c>
      <c r="E106" s="15">
        <v>63.1</v>
      </c>
      <c r="F106" s="16"/>
      <c r="H106" s="1"/>
    </row>
    <row r="107" spans="1:8" x14ac:dyDescent="0.25">
      <c r="A107" s="16"/>
      <c r="B107" s="16"/>
      <c r="C107" s="16"/>
      <c r="D107" s="16"/>
      <c r="E107" s="14"/>
      <c r="F107" s="23">
        <f>E106*C106</f>
        <v>63.1</v>
      </c>
      <c r="H107" s="1"/>
    </row>
    <row r="108" spans="1:8" x14ac:dyDescent="0.25">
      <c r="A108" s="19" t="s">
        <v>102</v>
      </c>
      <c r="B108" s="18" t="s">
        <v>103</v>
      </c>
      <c r="C108" s="19" t="s">
        <v>104</v>
      </c>
      <c r="D108" s="19" t="s">
        <v>56</v>
      </c>
      <c r="E108" s="14">
        <v>453.47</v>
      </c>
      <c r="F108" s="16"/>
      <c r="H108" s="1"/>
    </row>
    <row r="109" spans="1:8" x14ac:dyDescent="0.25">
      <c r="A109" s="16"/>
      <c r="B109" s="16"/>
      <c r="C109" s="16"/>
      <c r="D109" s="16"/>
      <c r="E109" s="14"/>
      <c r="F109" s="23">
        <f>E108*C108</f>
        <v>3174.29</v>
      </c>
      <c r="H109" s="1"/>
    </row>
    <row r="110" spans="1:8" x14ac:dyDescent="0.25">
      <c r="A110" s="19" t="s">
        <v>105</v>
      </c>
      <c r="B110" s="18" t="s">
        <v>106</v>
      </c>
      <c r="C110" s="19" t="s">
        <v>83</v>
      </c>
      <c r="D110" s="19" t="s">
        <v>56</v>
      </c>
      <c r="E110" s="14">
        <v>343.58</v>
      </c>
      <c r="F110" s="16"/>
      <c r="H110" s="1"/>
    </row>
    <row r="111" spans="1:8" x14ac:dyDescent="0.25">
      <c r="A111" s="16"/>
      <c r="B111" s="16"/>
      <c r="C111" s="16"/>
      <c r="D111" s="16"/>
      <c r="E111" s="14"/>
      <c r="F111" s="23">
        <f>E110*C110</f>
        <v>1717.8999999999999</v>
      </c>
      <c r="H111" s="1"/>
    </row>
    <row r="112" spans="1:8" x14ac:dyDescent="0.25">
      <c r="A112" s="19" t="s">
        <v>107</v>
      </c>
      <c r="B112" s="18" t="s">
        <v>108</v>
      </c>
      <c r="C112" s="19" t="s">
        <v>109</v>
      </c>
      <c r="D112" s="19" t="s">
        <v>56</v>
      </c>
      <c r="E112" s="14">
        <v>467.39</v>
      </c>
      <c r="F112" s="16"/>
      <c r="H112" s="1"/>
    </row>
    <row r="113" spans="1:8" x14ac:dyDescent="0.25">
      <c r="A113" s="16"/>
      <c r="B113" s="16"/>
      <c r="C113" s="16"/>
      <c r="D113" s="16"/>
      <c r="E113" s="14"/>
      <c r="F113" s="23">
        <f>E112*C112</f>
        <v>1402.17</v>
      </c>
      <c r="H113" s="1"/>
    </row>
    <row r="114" spans="1:8" x14ac:dyDescent="0.25">
      <c r="A114" s="19" t="s">
        <v>110</v>
      </c>
      <c r="B114" s="18" t="s">
        <v>111</v>
      </c>
      <c r="C114" s="19" t="s">
        <v>109</v>
      </c>
      <c r="D114" s="19" t="s">
        <v>56</v>
      </c>
      <c r="E114" s="14">
        <v>919.31</v>
      </c>
      <c r="F114" s="16"/>
      <c r="H114" s="1"/>
    </row>
    <row r="115" spans="1:8" x14ac:dyDescent="0.25">
      <c r="A115" s="16"/>
      <c r="B115" s="16"/>
      <c r="C115" s="16"/>
      <c r="D115" s="16"/>
      <c r="E115" s="14"/>
      <c r="F115" s="23">
        <f>E114*C114</f>
        <v>2757.93</v>
      </c>
      <c r="H115" s="1"/>
    </row>
    <row r="116" spans="1:8" x14ac:dyDescent="0.25">
      <c r="A116" s="19" t="s">
        <v>112</v>
      </c>
      <c r="B116" s="18" t="s">
        <v>113</v>
      </c>
      <c r="C116" s="19" t="s">
        <v>55</v>
      </c>
      <c r="D116" s="19" t="s">
        <v>56</v>
      </c>
      <c r="E116" s="14">
        <v>815.08</v>
      </c>
      <c r="F116" s="16"/>
      <c r="H116" s="1"/>
    </row>
    <row r="117" spans="1:8" x14ac:dyDescent="0.25">
      <c r="A117" s="16"/>
      <c r="B117" s="16"/>
      <c r="C117" s="16"/>
      <c r="D117" s="16"/>
      <c r="E117" s="14"/>
      <c r="F117" s="23">
        <f>E116*C116</f>
        <v>1630.16</v>
      </c>
      <c r="H117" s="1"/>
    </row>
    <row r="118" spans="1:8" x14ac:dyDescent="0.25">
      <c r="A118" s="19" t="s">
        <v>114</v>
      </c>
      <c r="B118" s="18" t="s">
        <v>115</v>
      </c>
      <c r="C118" s="19" t="s">
        <v>7</v>
      </c>
      <c r="D118" s="19" t="s">
        <v>56</v>
      </c>
      <c r="E118" s="14">
        <v>278.16000000000003</v>
      </c>
      <c r="F118" s="16"/>
      <c r="H118" s="1"/>
    </row>
    <row r="119" spans="1:8" x14ac:dyDescent="0.25">
      <c r="A119" s="16"/>
      <c r="B119" s="16"/>
      <c r="C119" s="16"/>
      <c r="D119" s="16"/>
      <c r="E119" s="14"/>
      <c r="F119" s="23">
        <f>E118*C118</f>
        <v>1668.96</v>
      </c>
      <c r="H119" s="1"/>
    </row>
    <row r="120" spans="1:8" x14ac:dyDescent="0.25">
      <c r="A120" s="19" t="s">
        <v>116</v>
      </c>
      <c r="B120" s="18" t="s">
        <v>117</v>
      </c>
      <c r="C120" s="19" t="s">
        <v>16</v>
      </c>
      <c r="D120" s="19" t="s">
        <v>56</v>
      </c>
      <c r="E120" s="14">
        <v>1012.41</v>
      </c>
      <c r="F120" s="16"/>
      <c r="H120" s="1"/>
    </row>
    <row r="121" spans="1:8" x14ac:dyDescent="0.25">
      <c r="A121" s="16"/>
      <c r="B121" s="16"/>
      <c r="C121" s="16"/>
      <c r="D121" s="16"/>
      <c r="E121" s="14"/>
      <c r="F121" s="23">
        <f>E120*C120</f>
        <v>1012.41</v>
      </c>
      <c r="H121" s="1"/>
    </row>
    <row r="122" spans="1:8" x14ac:dyDescent="0.25">
      <c r="A122" s="19" t="s">
        <v>118</v>
      </c>
      <c r="B122" s="18" t="s">
        <v>119</v>
      </c>
      <c r="C122" s="19" t="s">
        <v>120</v>
      </c>
      <c r="D122" s="19" t="s">
        <v>56</v>
      </c>
      <c r="E122" s="14">
        <v>38.93</v>
      </c>
      <c r="F122" s="16"/>
      <c r="H122" s="1"/>
    </row>
    <row r="123" spans="1:8" x14ac:dyDescent="0.25">
      <c r="A123" s="16"/>
      <c r="B123" s="16"/>
      <c r="C123" s="16"/>
      <c r="D123" s="16"/>
      <c r="E123" s="14"/>
      <c r="F123" s="23">
        <f>E122*C122</f>
        <v>311.44</v>
      </c>
      <c r="H123" s="1"/>
    </row>
    <row r="124" spans="1:8" x14ac:dyDescent="0.25">
      <c r="A124" s="19" t="s">
        <v>121</v>
      </c>
      <c r="B124" s="18" t="s">
        <v>122</v>
      </c>
      <c r="C124" s="19" t="s">
        <v>109</v>
      </c>
      <c r="D124" s="19" t="s">
        <v>56</v>
      </c>
      <c r="E124" s="14">
        <v>20.09</v>
      </c>
      <c r="F124" s="16"/>
      <c r="H124" s="1"/>
    </row>
    <row r="125" spans="1:8" x14ac:dyDescent="0.25">
      <c r="A125" s="16"/>
      <c r="B125" s="16"/>
      <c r="C125" s="16"/>
      <c r="D125" s="16"/>
      <c r="E125" s="14"/>
      <c r="F125" s="23">
        <f>E124*C124</f>
        <v>60.269999999999996</v>
      </c>
      <c r="H125" s="1"/>
    </row>
    <row r="126" spans="1:8" x14ac:dyDescent="0.25">
      <c r="A126" s="19" t="s">
        <v>123</v>
      </c>
      <c r="B126" s="18" t="s">
        <v>124</v>
      </c>
      <c r="C126" s="19" t="s">
        <v>16</v>
      </c>
      <c r="D126" s="19" t="s">
        <v>56</v>
      </c>
      <c r="E126" s="14">
        <v>267.16000000000003</v>
      </c>
      <c r="F126" s="16"/>
      <c r="H126" s="1"/>
    </row>
    <row r="127" spans="1:8" x14ac:dyDescent="0.25">
      <c r="A127" s="16"/>
      <c r="B127" s="16"/>
      <c r="C127" s="16"/>
      <c r="D127" s="16"/>
      <c r="E127" s="14"/>
      <c r="F127" s="23">
        <f>E126*C126</f>
        <v>267.16000000000003</v>
      </c>
      <c r="H127" s="1"/>
    </row>
    <row r="128" spans="1:8" x14ac:dyDescent="0.25">
      <c r="A128" s="19" t="s">
        <v>125</v>
      </c>
      <c r="B128" s="18" t="s">
        <v>126</v>
      </c>
      <c r="C128" s="19" t="s">
        <v>55</v>
      </c>
      <c r="D128" s="19" t="s">
        <v>56</v>
      </c>
      <c r="E128" s="14">
        <v>74.45</v>
      </c>
      <c r="F128" s="16"/>
      <c r="H128" s="1"/>
    </row>
    <row r="129" spans="1:8" x14ac:dyDescent="0.25">
      <c r="A129" s="16"/>
      <c r="B129" s="16"/>
      <c r="C129" s="16"/>
      <c r="D129" s="16"/>
      <c r="E129" s="14"/>
      <c r="F129" s="23">
        <f>E128*C128</f>
        <v>148.9</v>
      </c>
      <c r="H129" s="1"/>
    </row>
    <row r="130" spans="1:8" x14ac:dyDescent="0.25">
      <c r="A130" s="19" t="s">
        <v>127</v>
      </c>
      <c r="B130" s="18" t="s">
        <v>128</v>
      </c>
      <c r="C130" s="19" t="s">
        <v>83</v>
      </c>
      <c r="D130" s="19" t="s">
        <v>56</v>
      </c>
      <c r="E130" s="14">
        <v>301.52</v>
      </c>
      <c r="F130" s="16"/>
      <c r="H130" s="1"/>
    </row>
    <row r="131" spans="1:8" x14ac:dyDescent="0.25">
      <c r="A131" s="16"/>
      <c r="B131" s="16"/>
      <c r="C131" s="16"/>
      <c r="D131" s="16"/>
      <c r="E131" s="14"/>
      <c r="F131" s="23">
        <f>E130*C130</f>
        <v>1507.6</v>
      </c>
      <c r="H131" s="1"/>
    </row>
    <row r="132" spans="1:8" x14ac:dyDescent="0.25">
      <c r="A132" s="19" t="s">
        <v>129</v>
      </c>
      <c r="B132" s="18" t="s">
        <v>130</v>
      </c>
      <c r="C132" s="19" t="s">
        <v>131</v>
      </c>
      <c r="D132" s="19" t="s">
        <v>56</v>
      </c>
      <c r="E132" s="14">
        <v>40.130000000000003</v>
      </c>
      <c r="F132" s="16"/>
      <c r="H132" s="1"/>
    </row>
    <row r="133" spans="1:8" x14ac:dyDescent="0.25">
      <c r="A133" s="16"/>
      <c r="B133" s="16"/>
      <c r="C133" s="16"/>
      <c r="D133" s="16"/>
      <c r="E133" s="14"/>
      <c r="F133" s="23">
        <f>E132*C132</f>
        <v>361.17</v>
      </c>
      <c r="H133" s="1"/>
    </row>
    <row r="134" spans="1:8" x14ac:dyDescent="0.25">
      <c r="A134" s="19" t="s">
        <v>132</v>
      </c>
      <c r="B134" s="18" t="s">
        <v>133</v>
      </c>
      <c r="C134" s="19" t="s">
        <v>55</v>
      </c>
      <c r="D134" s="19" t="s">
        <v>56</v>
      </c>
      <c r="E134" s="14">
        <v>351.38</v>
      </c>
      <c r="F134" s="16"/>
      <c r="H134" s="1"/>
    </row>
    <row r="135" spans="1:8" x14ac:dyDescent="0.25">
      <c r="A135" s="16"/>
      <c r="B135" s="16"/>
      <c r="C135" s="16"/>
      <c r="D135" s="16"/>
      <c r="E135" s="14"/>
      <c r="F135" s="23">
        <f>E134*C134</f>
        <v>702.76</v>
      </c>
      <c r="H135" s="1"/>
    </row>
    <row r="136" spans="1:8" x14ac:dyDescent="0.25">
      <c r="A136" s="19" t="s">
        <v>134</v>
      </c>
      <c r="B136" s="18" t="s">
        <v>135</v>
      </c>
      <c r="C136" s="19" t="s">
        <v>120</v>
      </c>
      <c r="D136" s="19" t="s">
        <v>56</v>
      </c>
      <c r="E136" s="15">
        <v>495.37</v>
      </c>
      <c r="F136" s="16"/>
      <c r="H136" s="1"/>
    </row>
    <row r="137" spans="1:8" x14ac:dyDescent="0.25">
      <c r="A137" s="16"/>
      <c r="B137" s="16"/>
      <c r="C137" s="16"/>
      <c r="D137" s="16"/>
      <c r="E137" s="14"/>
      <c r="F137" s="23">
        <f>E136*C136</f>
        <v>3962.96</v>
      </c>
      <c r="H137" s="1"/>
    </row>
    <row r="138" spans="1:8" x14ac:dyDescent="0.25">
      <c r="A138" s="21" t="s">
        <v>136</v>
      </c>
      <c r="B138" s="16"/>
      <c r="C138" s="16"/>
      <c r="D138" s="18" t="s">
        <v>20</v>
      </c>
      <c r="E138" s="14"/>
      <c r="F138" s="24">
        <f>F137+F135+F133+F131+F129+F127+F125+F123+F121+F119+F117+F115+F113+F111+F109+F107+F105+F103+F101+F99+F97+F95+F93+F91+F89+F87+F85+F83+F81+F79+F77+F75+F73+F71+F69+F67+F65+F63+F61+F59</f>
        <v>54261.139999999992</v>
      </c>
      <c r="H138" s="1"/>
    </row>
    <row r="139" spans="1:8" x14ac:dyDescent="0.25">
      <c r="A139" s="14"/>
      <c r="B139" s="16"/>
      <c r="C139" s="16"/>
      <c r="D139" s="18" t="s">
        <v>20</v>
      </c>
      <c r="E139" s="14"/>
      <c r="F139" s="27"/>
      <c r="H139" s="1"/>
    </row>
    <row r="140" spans="1:8" x14ac:dyDescent="0.25">
      <c r="A140" s="21" t="s">
        <v>137</v>
      </c>
      <c r="B140" s="16"/>
      <c r="C140" s="16"/>
      <c r="D140" s="16"/>
      <c r="E140" s="14"/>
      <c r="F140" s="16"/>
      <c r="H140" s="1"/>
    </row>
    <row r="141" spans="1:8" x14ac:dyDescent="0.25">
      <c r="A141" s="19" t="s">
        <v>5</v>
      </c>
      <c r="B141" s="18" t="s">
        <v>138</v>
      </c>
      <c r="C141" s="19" t="s">
        <v>139</v>
      </c>
      <c r="D141" s="19" t="s">
        <v>45</v>
      </c>
      <c r="E141" s="14">
        <v>14.99</v>
      </c>
      <c r="F141" s="16"/>
      <c r="H141" s="1"/>
    </row>
    <row r="142" spans="1:8" x14ac:dyDescent="0.25">
      <c r="A142" s="16"/>
      <c r="B142" s="16"/>
      <c r="C142" s="16"/>
      <c r="D142" s="16"/>
      <c r="E142" s="14"/>
      <c r="F142" s="23">
        <f>E141*C141</f>
        <v>13491</v>
      </c>
      <c r="H142" s="1"/>
    </row>
    <row r="143" spans="1:8" x14ac:dyDescent="0.25">
      <c r="A143" s="19" t="s">
        <v>9</v>
      </c>
      <c r="B143" s="18" t="s">
        <v>140</v>
      </c>
      <c r="C143" s="19" t="s">
        <v>141</v>
      </c>
      <c r="D143" s="19" t="s">
        <v>45</v>
      </c>
      <c r="E143" s="14">
        <v>11.27</v>
      </c>
      <c r="F143" s="16"/>
      <c r="H143" s="1"/>
    </row>
    <row r="144" spans="1:8" x14ac:dyDescent="0.25">
      <c r="A144" s="16"/>
      <c r="B144" s="16"/>
      <c r="C144" s="16"/>
      <c r="D144" s="16"/>
      <c r="E144" s="14"/>
      <c r="F144" s="23">
        <f>E143*C143</f>
        <v>338.09999999999997</v>
      </c>
      <c r="H144" s="1"/>
    </row>
    <row r="145" spans="1:8" x14ac:dyDescent="0.25">
      <c r="A145" s="19" t="s">
        <v>11</v>
      </c>
      <c r="B145" s="18" t="s">
        <v>142</v>
      </c>
      <c r="C145" s="19" t="s">
        <v>143</v>
      </c>
      <c r="D145" s="19" t="s">
        <v>45</v>
      </c>
      <c r="E145" s="14">
        <v>2.0299999999999998</v>
      </c>
      <c r="F145" s="16"/>
      <c r="H145" s="1"/>
    </row>
    <row r="146" spans="1:8" x14ac:dyDescent="0.25">
      <c r="A146" s="16"/>
      <c r="B146" s="16"/>
      <c r="C146" s="16"/>
      <c r="D146" s="16"/>
      <c r="E146" s="14"/>
      <c r="F146" s="23">
        <f>E145*C145</f>
        <v>3653.9999999999995</v>
      </c>
      <c r="H146" s="1"/>
    </row>
    <row r="147" spans="1:8" x14ac:dyDescent="0.25">
      <c r="A147" s="19" t="s">
        <v>14</v>
      </c>
      <c r="B147" s="18" t="s">
        <v>144</v>
      </c>
      <c r="C147" s="19" t="s">
        <v>145</v>
      </c>
      <c r="D147" s="19" t="s">
        <v>45</v>
      </c>
      <c r="E147" s="14">
        <v>2.38</v>
      </c>
      <c r="F147" s="16"/>
      <c r="H147" s="1"/>
    </row>
    <row r="148" spans="1:8" x14ac:dyDescent="0.25">
      <c r="A148" s="16"/>
      <c r="B148" s="16"/>
      <c r="C148" s="16"/>
      <c r="D148" s="16"/>
      <c r="E148" s="14"/>
      <c r="F148" s="23">
        <f>E147*C147</f>
        <v>7140</v>
      </c>
      <c r="H148" s="1"/>
    </row>
    <row r="149" spans="1:8" x14ac:dyDescent="0.25">
      <c r="A149" s="19" t="s">
        <v>18</v>
      </c>
      <c r="B149" s="18" t="s">
        <v>146</v>
      </c>
      <c r="C149" s="19" t="s">
        <v>147</v>
      </c>
      <c r="D149" s="19" t="s">
        <v>45</v>
      </c>
      <c r="E149" s="14">
        <v>3.83</v>
      </c>
      <c r="F149" s="16"/>
      <c r="H149" s="1"/>
    </row>
    <row r="150" spans="1:8" x14ac:dyDescent="0.25">
      <c r="A150" s="16"/>
      <c r="B150" s="16"/>
      <c r="C150" s="16"/>
      <c r="D150" s="16"/>
      <c r="E150" s="14"/>
      <c r="F150" s="23">
        <f>E149*C149</f>
        <v>574.5</v>
      </c>
      <c r="H150" s="1"/>
    </row>
    <row r="151" spans="1:8" x14ac:dyDescent="0.25">
      <c r="A151" s="19" t="s">
        <v>53</v>
      </c>
      <c r="B151" s="18" t="s">
        <v>148</v>
      </c>
      <c r="C151" s="19" t="s">
        <v>149</v>
      </c>
      <c r="D151" s="19" t="s">
        <v>45</v>
      </c>
      <c r="E151" s="14">
        <v>5.78</v>
      </c>
      <c r="F151" s="16"/>
      <c r="H151" s="1"/>
    </row>
    <row r="152" spans="1:8" x14ac:dyDescent="0.25">
      <c r="A152" s="16"/>
      <c r="B152" s="16"/>
      <c r="C152" s="16"/>
      <c r="D152" s="16"/>
      <c r="E152" s="14"/>
      <c r="F152" s="23">
        <f>E151*C151</f>
        <v>1734</v>
      </c>
      <c r="H152" s="1"/>
    </row>
    <row r="153" spans="1:8" x14ac:dyDescent="0.25">
      <c r="A153" s="19" t="s">
        <v>57</v>
      </c>
      <c r="B153" s="18" t="s">
        <v>150</v>
      </c>
      <c r="C153" s="19" t="s">
        <v>147</v>
      </c>
      <c r="D153" s="19" t="s">
        <v>45</v>
      </c>
      <c r="E153" s="14">
        <v>8.51</v>
      </c>
      <c r="F153" s="16"/>
      <c r="H153" s="1"/>
    </row>
    <row r="154" spans="1:8" x14ac:dyDescent="0.25">
      <c r="A154" s="16"/>
      <c r="B154" s="16"/>
      <c r="C154" s="16"/>
      <c r="D154" s="16"/>
      <c r="E154" s="14"/>
      <c r="F154" s="23">
        <f>E153*C153</f>
        <v>1276.5</v>
      </c>
      <c r="H154" s="1"/>
    </row>
    <row r="155" spans="1:8" x14ac:dyDescent="0.25">
      <c r="A155" s="19" t="s">
        <v>60</v>
      </c>
      <c r="B155" s="18" t="s">
        <v>151</v>
      </c>
      <c r="C155" s="19" t="s">
        <v>152</v>
      </c>
      <c r="D155" s="19" t="s">
        <v>45</v>
      </c>
      <c r="E155" s="14">
        <v>14.32</v>
      </c>
      <c r="F155" s="16"/>
      <c r="H155" s="1"/>
    </row>
    <row r="156" spans="1:8" x14ac:dyDescent="0.25">
      <c r="A156" s="16"/>
      <c r="B156" s="16"/>
      <c r="C156" s="16"/>
      <c r="D156" s="16"/>
      <c r="E156" s="14"/>
      <c r="F156" s="23">
        <f>E155*C155</f>
        <v>2864</v>
      </c>
      <c r="H156" s="1"/>
    </row>
    <row r="157" spans="1:8" x14ac:dyDescent="0.25">
      <c r="A157" s="19" t="s">
        <v>63</v>
      </c>
      <c r="B157" s="18" t="s">
        <v>153</v>
      </c>
      <c r="C157" s="19" t="s">
        <v>154</v>
      </c>
      <c r="D157" s="19" t="s">
        <v>45</v>
      </c>
      <c r="E157" s="15">
        <v>7.6</v>
      </c>
      <c r="F157" s="16"/>
      <c r="H157" s="1"/>
    </row>
    <row r="158" spans="1:8" x14ac:dyDescent="0.25">
      <c r="A158" s="16"/>
      <c r="B158" s="16"/>
      <c r="C158" s="16"/>
      <c r="D158" s="16"/>
      <c r="E158" s="14"/>
      <c r="F158" s="23">
        <f>E157*C157</f>
        <v>532</v>
      </c>
      <c r="H158" s="1"/>
    </row>
    <row r="159" spans="1:8" x14ac:dyDescent="0.25">
      <c r="A159" s="19" t="s">
        <v>65</v>
      </c>
      <c r="B159" s="18" t="s">
        <v>155</v>
      </c>
      <c r="C159" s="19" t="s">
        <v>156</v>
      </c>
      <c r="D159" s="19" t="s">
        <v>45</v>
      </c>
      <c r="E159" s="14">
        <v>12.23</v>
      </c>
      <c r="F159" s="16"/>
      <c r="H159" s="1"/>
    </row>
    <row r="160" spans="1:8" x14ac:dyDescent="0.25">
      <c r="A160" s="16"/>
      <c r="B160" s="16"/>
      <c r="C160" s="16"/>
      <c r="D160" s="16"/>
      <c r="E160" s="14"/>
      <c r="F160" s="23">
        <f>E159*C159</f>
        <v>428.05</v>
      </c>
      <c r="H160" s="1"/>
    </row>
    <row r="161" spans="1:8" x14ac:dyDescent="0.25">
      <c r="A161" s="19" t="s">
        <v>67</v>
      </c>
      <c r="B161" s="18" t="s">
        <v>157</v>
      </c>
      <c r="C161" s="19" t="s">
        <v>86</v>
      </c>
      <c r="D161" s="19" t="s">
        <v>56</v>
      </c>
      <c r="E161" s="14">
        <v>19.46</v>
      </c>
      <c r="F161" s="16"/>
      <c r="H161" s="1"/>
    </row>
    <row r="162" spans="1:8" x14ac:dyDescent="0.25">
      <c r="A162" s="16"/>
      <c r="B162" s="16"/>
      <c r="C162" s="16"/>
      <c r="D162" s="16"/>
      <c r="E162" s="14"/>
      <c r="F162" s="23">
        <f>E161*C161</f>
        <v>467.04</v>
      </c>
      <c r="H162" s="1"/>
    </row>
    <row r="163" spans="1:8" x14ac:dyDescent="0.25">
      <c r="A163" s="19" t="s">
        <v>69</v>
      </c>
      <c r="B163" s="18" t="s">
        <v>158</v>
      </c>
      <c r="C163" s="19" t="s">
        <v>159</v>
      </c>
      <c r="D163" s="19" t="s">
        <v>56</v>
      </c>
      <c r="E163" s="14">
        <v>24.28</v>
      </c>
      <c r="F163" s="16"/>
      <c r="H163" s="1"/>
    </row>
    <row r="164" spans="1:8" x14ac:dyDescent="0.25">
      <c r="A164" s="16"/>
      <c r="B164" s="16"/>
      <c r="C164" s="16"/>
      <c r="D164" s="16"/>
      <c r="E164" s="14"/>
      <c r="F164" s="23">
        <f>E163*C163</f>
        <v>267.08000000000004</v>
      </c>
      <c r="H164" s="1"/>
    </row>
    <row r="165" spans="1:8" x14ac:dyDescent="0.25">
      <c r="A165" s="19" t="s">
        <v>71</v>
      </c>
      <c r="B165" s="18" t="s">
        <v>160</v>
      </c>
      <c r="C165" s="19" t="s">
        <v>104</v>
      </c>
      <c r="D165" s="19" t="s">
        <v>56</v>
      </c>
      <c r="E165" s="14">
        <v>38.99</v>
      </c>
      <c r="F165" s="16"/>
      <c r="H165" s="1"/>
    </row>
    <row r="166" spans="1:8" x14ac:dyDescent="0.25">
      <c r="A166" s="16"/>
      <c r="B166" s="16"/>
      <c r="C166" s="16"/>
      <c r="D166" s="16"/>
      <c r="E166" s="14"/>
      <c r="F166" s="23">
        <f>E165*C165</f>
        <v>272.93</v>
      </c>
      <c r="H166" s="1"/>
    </row>
    <row r="167" spans="1:8" x14ac:dyDescent="0.25">
      <c r="A167" s="19" t="s">
        <v>73</v>
      </c>
      <c r="B167" s="18" t="s">
        <v>161</v>
      </c>
      <c r="C167" s="19" t="s">
        <v>162</v>
      </c>
      <c r="D167" s="19" t="s">
        <v>56</v>
      </c>
      <c r="E167" s="14">
        <v>24.44</v>
      </c>
      <c r="F167" s="16"/>
      <c r="H167" s="1"/>
    </row>
    <row r="168" spans="1:8" x14ac:dyDescent="0.25">
      <c r="A168" s="16"/>
      <c r="B168" s="16"/>
      <c r="C168" s="16"/>
      <c r="D168" s="16"/>
      <c r="E168" s="14"/>
      <c r="F168" s="23">
        <f>E167*C167</f>
        <v>1393.0800000000002</v>
      </c>
      <c r="H168" s="1"/>
    </row>
    <row r="169" spans="1:8" x14ac:dyDescent="0.25">
      <c r="A169" s="19" t="s">
        <v>75</v>
      </c>
      <c r="B169" s="18" t="s">
        <v>163</v>
      </c>
      <c r="C169" s="19" t="s">
        <v>83</v>
      </c>
      <c r="D169" s="19" t="s">
        <v>56</v>
      </c>
      <c r="E169" s="14">
        <v>29.05</v>
      </c>
      <c r="F169" s="16"/>
      <c r="H169" s="1"/>
    </row>
    <row r="170" spans="1:8" x14ac:dyDescent="0.25">
      <c r="A170" s="16"/>
      <c r="B170" s="16"/>
      <c r="C170" s="16"/>
      <c r="D170" s="16"/>
      <c r="E170" s="14"/>
      <c r="F170" s="23">
        <f>E169*C169</f>
        <v>145.25</v>
      </c>
      <c r="H170" s="1"/>
    </row>
    <row r="171" spans="1:8" x14ac:dyDescent="0.25">
      <c r="A171" s="19" t="s">
        <v>77</v>
      </c>
      <c r="B171" s="18" t="s">
        <v>164</v>
      </c>
      <c r="C171" s="19" t="s">
        <v>165</v>
      </c>
      <c r="D171" s="19" t="s">
        <v>56</v>
      </c>
      <c r="E171" s="14">
        <v>13.84</v>
      </c>
      <c r="F171" s="16"/>
      <c r="H171" s="1"/>
    </row>
    <row r="172" spans="1:8" x14ac:dyDescent="0.25">
      <c r="A172" s="16"/>
      <c r="B172" s="16"/>
      <c r="C172" s="16"/>
      <c r="D172" s="16"/>
      <c r="E172" s="14"/>
      <c r="F172" s="23">
        <f>E171*C171</f>
        <v>1342.48</v>
      </c>
      <c r="H172" s="1"/>
    </row>
    <row r="173" spans="1:8" x14ac:dyDescent="0.25">
      <c r="A173" s="19" t="s">
        <v>79</v>
      </c>
      <c r="B173" s="18" t="s">
        <v>166</v>
      </c>
      <c r="C173" s="19" t="s">
        <v>83</v>
      </c>
      <c r="D173" s="19" t="s">
        <v>56</v>
      </c>
      <c r="E173" s="14">
        <v>15.22</v>
      </c>
      <c r="F173" s="16"/>
      <c r="H173" s="1"/>
    </row>
    <row r="174" spans="1:8" x14ac:dyDescent="0.25">
      <c r="A174" s="16"/>
      <c r="B174" s="16"/>
      <c r="C174" s="16"/>
      <c r="D174" s="16"/>
      <c r="E174" s="14"/>
      <c r="F174" s="23">
        <f>E173*C173</f>
        <v>76.100000000000009</v>
      </c>
      <c r="H174" s="1"/>
    </row>
    <row r="175" spans="1:8" x14ac:dyDescent="0.25">
      <c r="A175" s="19" t="s">
        <v>81</v>
      </c>
      <c r="B175" s="18" t="s">
        <v>167</v>
      </c>
      <c r="C175" s="19" t="s">
        <v>168</v>
      </c>
      <c r="D175" s="19" t="s">
        <v>56</v>
      </c>
      <c r="E175" s="14">
        <v>35.340000000000003</v>
      </c>
      <c r="F175" s="16"/>
      <c r="H175" s="1"/>
    </row>
    <row r="176" spans="1:8" x14ac:dyDescent="0.25">
      <c r="A176" s="16"/>
      <c r="B176" s="16"/>
      <c r="C176" s="16"/>
      <c r="D176" s="16"/>
      <c r="E176" s="14"/>
      <c r="F176" s="23">
        <f>E175*C175</f>
        <v>3321.9600000000005</v>
      </c>
      <c r="H176" s="1"/>
    </row>
    <row r="177" spans="1:8" x14ac:dyDescent="0.25">
      <c r="A177" s="19" t="s">
        <v>84</v>
      </c>
      <c r="B177" s="18" t="s">
        <v>169</v>
      </c>
      <c r="C177" s="19" t="s">
        <v>16</v>
      </c>
      <c r="D177" s="19" t="s">
        <v>56</v>
      </c>
      <c r="E177" s="14">
        <v>217.17</v>
      </c>
      <c r="F177" s="16"/>
      <c r="H177" s="1"/>
    </row>
    <row r="178" spans="1:8" x14ac:dyDescent="0.25">
      <c r="A178" s="16"/>
      <c r="B178" s="16"/>
      <c r="C178" s="16"/>
      <c r="D178" s="16"/>
      <c r="E178" s="14"/>
      <c r="F178" s="23">
        <f>E177*C177</f>
        <v>217.17</v>
      </c>
      <c r="H178" s="1"/>
    </row>
    <row r="179" spans="1:8" x14ac:dyDescent="0.25">
      <c r="A179" s="19" t="s">
        <v>87</v>
      </c>
      <c r="B179" s="18" t="s">
        <v>170</v>
      </c>
      <c r="C179" s="19" t="s">
        <v>16</v>
      </c>
      <c r="D179" s="19" t="s">
        <v>56</v>
      </c>
      <c r="E179" s="14">
        <v>272.95</v>
      </c>
      <c r="F179" s="16"/>
      <c r="H179" s="1"/>
    </row>
    <row r="180" spans="1:8" x14ac:dyDescent="0.25">
      <c r="A180" s="16"/>
      <c r="B180" s="16"/>
      <c r="C180" s="16"/>
      <c r="D180" s="16"/>
      <c r="E180" s="14"/>
      <c r="F180" s="23">
        <f>E179*C179</f>
        <v>272.95</v>
      </c>
      <c r="H180" s="1"/>
    </row>
    <row r="181" spans="1:8" x14ac:dyDescent="0.25">
      <c r="A181" s="19" t="s">
        <v>90</v>
      </c>
      <c r="B181" s="18" t="s">
        <v>171</v>
      </c>
      <c r="C181" s="19" t="s">
        <v>109</v>
      </c>
      <c r="D181" s="19" t="s">
        <v>56</v>
      </c>
      <c r="E181" s="14">
        <v>14.75</v>
      </c>
      <c r="F181" s="16"/>
      <c r="H181" s="1"/>
    </row>
    <row r="182" spans="1:8" x14ac:dyDescent="0.25">
      <c r="A182" s="16"/>
      <c r="B182" s="16"/>
      <c r="C182" s="16"/>
      <c r="D182" s="16"/>
      <c r="E182" s="14"/>
      <c r="F182" s="23">
        <f>E181*C181</f>
        <v>44.25</v>
      </c>
      <c r="H182" s="1"/>
    </row>
    <row r="183" spans="1:8" x14ac:dyDescent="0.25">
      <c r="A183" s="19" t="s">
        <v>93</v>
      </c>
      <c r="B183" s="18" t="s">
        <v>172</v>
      </c>
      <c r="C183" s="19" t="s">
        <v>109</v>
      </c>
      <c r="D183" s="19" t="s">
        <v>56</v>
      </c>
      <c r="E183" s="14">
        <v>14.75</v>
      </c>
      <c r="F183" s="16"/>
      <c r="H183" s="1"/>
    </row>
    <row r="184" spans="1:8" x14ac:dyDescent="0.25">
      <c r="A184" s="16"/>
      <c r="B184" s="16"/>
      <c r="C184" s="16"/>
      <c r="D184" s="16"/>
      <c r="E184" s="14"/>
      <c r="F184" s="23">
        <f>E183*C183</f>
        <v>44.25</v>
      </c>
      <c r="H184" s="1"/>
    </row>
    <row r="185" spans="1:8" x14ac:dyDescent="0.25">
      <c r="A185" s="19" t="s">
        <v>96</v>
      </c>
      <c r="B185" s="18" t="s">
        <v>173</v>
      </c>
      <c r="C185" s="19" t="s">
        <v>16</v>
      </c>
      <c r="D185" s="19" t="s">
        <v>56</v>
      </c>
      <c r="E185" s="14">
        <v>14.75</v>
      </c>
      <c r="F185" s="16"/>
      <c r="H185" s="1"/>
    </row>
    <row r="186" spans="1:8" x14ac:dyDescent="0.25">
      <c r="A186" s="16"/>
      <c r="B186" s="16"/>
      <c r="C186" s="16"/>
      <c r="D186" s="16"/>
      <c r="E186" s="14"/>
      <c r="F186" s="23">
        <f>E185*C185</f>
        <v>14.75</v>
      </c>
      <c r="H186" s="1"/>
    </row>
    <row r="187" spans="1:8" x14ac:dyDescent="0.25">
      <c r="A187" s="19" t="s">
        <v>98</v>
      </c>
      <c r="B187" s="18" t="s">
        <v>174</v>
      </c>
      <c r="C187" s="19" t="s">
        <v>16</v>
      </c>
      <c r="D187" s="19" t="s">
        <v>56</v>
      </c>
      <c r="E187" s="14">
        <v>19.170000000000002</v>
      </c>
      <c r="F187" s="16"/>
      <c r="H187" s="1"/>
    </row>
    <row r="188" spans="1:8" x14ac:dyDescent="0.25">
      <c r="A188" s="16"/>
      <c r="B188" s="16"/>
      <c r="C188" s="16"/>
      <c r="D188" s="16"/>
      <c r="E188" s="14"/>
      <c r="F188" s="23">
        <f>E187*C187</f>
        <v>19.170000000000002</v>
      </c>
      <c r="H188" s="1"/>
    </row>
    <row r="189" spans="1:8" x14ac:dyDescent="0.25">
      <c r="A189" s="19" t="s">
        <v>100</v>
      </c>
      <c r="B189" s="18" t="s">
        <v>175</v>
      </c>
      <c r="C189" s="19" t="s">
        <v>16</v>
      </c>
      <c r="D189" s="19" t="s">
        <v>56</v>
      </c>
      <c r="E189" s="14">
        <v>333.13</v>
      </c>
      <c r="F189" s="16"/>
      <c r="H189" s="1"/>
    </row>
    <row r="190" spans="1:8" x14ac:dyDescent="0.25">
      <c r="A190" s="16"/>
      <c r="B190" s="16"/>
      <c r="C190" s="16"/>
      <c r="D190" s="16"/>
      <c r="E190" s="14"/>
      <c r="F190" s="23">
        <f>E189*C189</f>
        <v>333.13</v>
      </c>
      <c r="H190" s="1"/>
    </row>
    <row r="191" spans="1:8" x14ac:dyDescent="0.25">
      <c r="A191" s="19" t="s">
        <v>102</v>
      </c>
      <c r="B191" s="18" t="s">
        <v>176</v>
      </c>
      <c r="C191" s="19" t="s">
        <v>16</v>
      </c>
      <c r="D191" s="19" t="s">
        <v>56</v>
      </c>
      <c r="E191" s="14">
        <v>558.95000000000005</v>
      </c>
      <c r="F191" s="16"/>
      <c r="H191" s="1"/>
    </row>
    <row r="192" spans="1:8" x14ac:dyDescent="0.25">
      <c r="A192" s="16"/>
      <c r="B192" s="16"/>
      <c r="C192" s="16"/>
      <c r="D192" s="16"/>
      <c r="E192" s="14"/>
      <c r="F192" s="23">
        <f>E191*C191</f>
        <v>558.95000000000005</v>
      </c>
      <c r="H192" s="1"/>
    </row>
    <row r="193" spans="1:8" x14ac:dyDescent="0.25">
      <c r="A193" s="19" t="s">
        <v>105</v>
      </c>
      <c r="B193" s="18" t="s">
        <v>177</v>
      </c>
      <c r="C193" s="19" t="s">
        <v>55</v>
      </c>
      <c r="D193" s="19" t="s">
        <v>56</v>
      </c>
      <c r="E193" s="14">
        <v>15.53</v>
      </c>
      <c r="F193" s="16"/>
      <c r="H193" s="1"/>
    </row>
    <row r="194" spans="1:8" x14ac:dyDescent="0.25">
      <c r="A194" s="16"/>
      <c r="B194" s="16"/>
      <c r="C194" s="16"/>
      <c r="D194" s="16"/>
      <c r="E194" s="14"/>
      <c r="F194" s="23">
        <f>E193*C193</f>
        <v>31.06</v>
      </c>
      <c r="H194" s="1"/>
    </row>
    <row r="195" spans="1:8" x14ac:dyDescent="0.25">
      <c r="A195" s="19" t="s">
        <v>107</v>
      </c>
      <c r="B195" s="18" t="s">
        <v>172</v>
      </c>
      <c r="C195" s="19" t="s">
        <v>104</v>
      </c>
      <c r="D195" s="19" t="s">
        <v>56</v>
      </c>
      <c r="E195" s="14">
        <v>14.75</v>
      </c>
      <c r="F195" s="16"/>
      <c r="H195" s="1"/>
    </row>
    <row r="196" spans="1:8" x14ac:dyDescent="0.25">
      <c r="A196" s="16"/>
      <c r="B196" s="16"/>
      <c r="C196" s="16"/>
      <c r="D196" s="16"/>
      <c r="E196" s="14"/>
      <c r="F196" s="23">
        <f>E195*C195</f>
        <v>103.25</v>
      </c>
      <c r="H196" s="1"/>
    </row>
    <row r="197" spans="1:8" x14ac:dyDescent="0.25">
      <c r="A197" s="19" t="s">
        <v>110</v>
      </c>
      <c r="B197" s="18" t="s">
        <v>175</v>
      </c>
      <c r="C197" s="19" t="s">
        <v>16</v>
      </c>
      <c r="D197" s="19" t="s">
        <v>56</v>
      </c>
      <c r="E197" s="14">
        <v>360.48</v>
      </c>
      <c r="F197" s="16"/>
      <c r="H197" s="1"/>
    </row>
    <row r="198" spans="1:8" x14ac:dyDescent="0.25">
      <c r="A198" s="16"/>
      <c r="B198" s="16"/>
      <c r="C198" s="16"/>
      <c r="D198" s="16"/>
      <c r="E198" s="14"/>
      <c r="F198" s="23">
        <f>E197*C197</f>
        <v>360.48</v>
      </c>
      <c r="H198" s="1"/>
    </row>
    <row r="199" spans="1:8" x14ac:dyDescent="0.25">
      <c r="A199" s="19" t="s">
        <v>112</v>
      </c>
      <c r="B199" s="18" t="s">
        <v>178</v>
      </c>
      <c r="C199" s="19" t="s">
        <v>16</v>
      </c>
      <c r="D199" s="19" t="s">
        <v>56</v>
      </c>
      <c r="E199" s="14">
        <v>75.349999999999994</v>
      </c>
      <c r="F199" s="16"/>
      <c r="H199" s="1"/>
    </row>
    <row r="200" spans="1:8" x14ac:dyDescent="0.25">
      <c r="A200" s="16"/>
      <c r="B200" s="16"/>
      <c r="C200" s="16"/>
      <c r="D200" s="16"/>
      <c r="E200" s="14"/>
      <c r="F200" s="23">
        <f>E199*C199</f>
        <v>75.349999999999994</v>
      </c>
      <c r="H200" s="1"/>
    </row>
    <row r="201" spans="1:8" x14ac:dyDescent="0.25">
      <c r="A201" s="19" t="s">
        <v>114</v>
      </c>
      <c r="B201" s="18" t="s">
        <v>179</v>
      </c>
      <c r="C201" s="19" t="s">
        <v>16</v>
      </c>
      <c r="D201" s="19" t="s">
        <v>56</v>
      </c>
      <c r="E201" s="14">
        <v>14.75</v>
      </c>
      <c r="F201" s="16"/>
      <c r="H201" s="1"/>
    </row>
    <row r="202" spans="1:8" x14ac:dyDescent="0.25">
      <c r="A202" s="16"/>
      <c r="B202" s="16"/>
      <c r="C202" s="16"/>
      <c r="D202" s="16"/>
      <c r="E202" s="14"/>
      <c r="F202" s="23">
        <f>E201*C201</f>
        <v>14.75</v>
      </c>
      <c r="H202" s="1"/>
    </row>
    <row r="203" spans="1:8" x14ac:dyDescent="0.25">
      <c r="A203" s="19" t="s">
        <v>116</v>
      </c>
      <c r="B203" s="18" t="s">
        <v>172</v>
      </c>
      <c r="C203" s="19" t="s">
        <v>55</v>
      </c>
      <c r="D203" s="19" t="s">
        <v>56</v>
      </c>
      <c r="E203" s="14">
        <v>15.53</v>
      </c>
      <c r="F203" s="16"/>
      <c r="H203" s="1"/>
    </row>
    <row r="204" spans="1:8" x14ac:dyDescent="0.25">
      <c r="A204" s="16"/>
      <c r="B204" s="16"/>
      <c r="C204" s="16"/>
      <c r="D204" s="16"/>
      <c r="E204" s="14"/>
      <c r="F204" s="23">
        <f>E203*C203</f>
        <v>31.06</v>
      </c>
      <c r="H204" s="1"/>
    </row>
    <row r="205" spans="1:8" x14ac:dyDescent="0.25">
      <c r="A205" s="19" t="s">
        <v>118</v>
      </c>
      <c r="B205" s="18" t="s">
        <v>180</v>
      </c>
      <c r="C205" s="19" t="s">
        <v>16</v>
      </c>
      <c r="D205" s="19" t="s">
        <v>56</v>
      </c>
      <c r="E205" s="14">
        <v>14.75</v>
      </c>
      <c r="F205" s="16"/>
      <c r="H205" s="1"/>
    </row>
    <row r="206" spans="1:8" x14ac:dyDescent="0.25">
      <c r="A206" s="16"/>
      <c r="B206" s="16"/>
      <c r="C206" s="16"/>
      <c r="D206" s="16"/>
      <c r="E206" s="14"/>
      <c r="F206" s="23">
        <f>E205*C205</f>
        <v>14.75</v>
      </c>
      <c r="H206" s="1"/>
    </row>
    <row r="207" spans="1:8" x14ac:dyDescent="0.25">
      <c r="A207" s="19" t="s">
        <v>121</v>
      </c>
      <c r="B207" s="18" t="s">
        <v>181</v>
      </c>
      <c r="C207" s="19" t="s">
        <v>16</v>
      </c>
      <c r="D207" s="19" t="s">
        <v>56</v>
      </c>
      <c r="E207" s="15">
        <v>275.7</v>
      </c>
      <c r="F207" s="16"/>
      <c r="H207" s="1"/>
    </row>
    <row r="208" spans="1:8" x14ac:dyDescent="0.25">
      <c r="A208" s="16"/>
      <c r="B208" s="16"/>
      <c r="C208" s="16"/>
      <c r="D208" s="16"/>
      <c r="E208" s="14"/>
      <c r="F208" s="23">
        <f>E207*C207</f>
        <v>275.7</v>
      </c>
      <c r="H208" s="1"/>
    </row>
    <row r="209" spans="1:8" x14ac:dyDescent="0.25">
      <c r="A209" s="19" t="s">
        <v>123</v>
      </c>
      <c r="B209" s="18" t="s">
        <v>182</v>
      </c>
      <c r="C209" s="19" t="s">
        <v>83</v>
      </c>
      <c r="D209" s="19" t="s">
        <v>56</v>
      </c>
      <c r="E209" s="14">
        <v>332.01</v>
      </c>
      <c r="F209" s="16"/>
      <c r="H209" s="1"/>
    </row>
    <row r="210" spans="1:8" x14ac:dyDescent="0.25">
      <c r="A210" s="16"/>
      <c r="B210" s="16"/>
      <c r="C210" s="16"/>
      <c r="D210" s="16"/>
      <c r="E210" s="14"/>
      <c r="F210" s="23">
        <f>E209*C209</f>
        <v>1660.05</v>
      </c>
      <c r="H210" s="1"/>
    </row>
    <row r="211" spans="1:8" x14ac:dyDescent="0.25">
      <c r="A211" s="19" t="s">
        <v>125</v>
      </c>
      <c r="B211" s="18" t="s">
        <v>183</v>
      </c>
      <c r="C211" s="19" t="s">
        <v>16</v>
      </c>
      <c r="D211" s="19" t="s">
        <v>56</v>
      </c>
      <c r="E211" s="14">
        <v>443.82</v>
      </c>
      <c r="F211" s="16"/>
      <c r="H211" s="1"/>
    </row>
    <row r="212" spans="1:8" x14ac:dyDescent="0.25">
      <c r="A212" s="16"/>
      <c r="B212" s="16"/>
      <c r="C212" s="16"/>
      <c r="D212" s="16"/>
      <c r="E212" s="14"/>
      <c r="F212" s="23">
        <f>E211*C211</f>
        <v>443.82</v>
      </c>
      <c r="H212" s="1"/>
    </row>
    <row r="213" spans="1:8" x14ac:dyDescent="0.25">
      <c r="A213" s="19" t="s">
        <v>127</v>
      </c>
      <c r="B213" s="18" t="s">
        <v>329</v>
      </c>
      <c r="C213" s="19" t="s">
        <v>83</v>
      </c>
      <c r="D213" s="19" t="s">
        <v>56</v>
      </c>
      <c r="E213" s="15">
        <v>74.599999999999994</v>
      </c>
      <c r="F213" s="16"/>
      <c r="H213" s="1"/>
    </row>
    <row r="214" spans="1:8" x14ac:dyDescent="0.25">
      <c r="A214" s="16"/>
      <c r="B214" s="16"/>
      <c r="C214" s="16"/>
      <c r="D214" s="16"/>
      <c r="E214" s="14"/>
      <c r="F214" s="23">
        <f>E213*C213</f>
        <v>373</v>
      </c>
      <c r="H214" s="1"/>
    </row>
    <row r="215" spans="1:8" x14ac:dyDescent="0.25">
      <c r="A215" s="19" t="s">
        <v>129</v>
      </c>
      <c r="B215" s="18" t="s">
        <v>330</v>
      </c>
      <c r="C215" s="19" t="s">
        <v>184</v>
      </c>
      <c r="D215" s="19" t="s">
        <v>56</v>
      </c>
      <c r="E215" s="15">
        <v>373</v>
      </c>
      <c r="F215" s="16"/>
      <c r="H215" s="1"/>
    </row>
    <row r="216" spans="1:8" x14ac:dyDescent="0.25">
      <c r="A216" s="16"/>
      <c r="B216" s="16"/>
      <c r="C216" s="16"/>
      <c r="D216" s="16"/>
      <c r="E216" s="14"/>
      <c r="F216" s="23">
        <f>E215*C215</f>
        <v>33197</v>
      </c>
      <c r="H216" s="1"/>
    </row>
    <row r="217" spans="1:8" x14ac:dyDescent="0.25">
      <c r="A217" s="19" t="s">
        <v>132</v>
      </c>
      <c r="B217" s="18" t="s">
        <v>185</v>
      </c>
      <c r="C217" s="19" t="s">
        <v>186</v>
      </c>
      <c r="D217" s="19" t="s">
        <v>45</v>
      </c>
      <c r="E217" s="14">
        <v>26.23</v>
      </c>
      <c r="F217" s="16"/>
      <c r="H217" s="1"/>
    </row>
    <row r="218" spans="1:8" x14ac:dyDescent="0.25">
      <c r="A218" s="16"/>
      <c r="B218" s="16"/>
      <c r="C218" s="16"/>
      <c r="D218" s="16"/>
      <c r="E218" s="14"/>
      <c r="F218" s="23">
        <f>E217*C217</f>
        <v>8602.1285000000007</v>
      </c>
      <c r="H218" s="1"/>
    </row>
    <row r="219" spans="1:8" x14ac:dyDescent="0.25">
      <c r="A219" s="19" t="s">
        <v>134</v>
      </c>
      <c r="B219" s="18" t="s">
        <v>187</v>
      </c>
      <c r="C219" s="19" t="s">
        <v>188</v>
      </c>
      <c r="D219" s="19" t="s">
        <v>56</v>
      </c>
      <c r="E219" s="14">
        <v>11.63</v>
      </c>
      <c r="F219" s="16"/>
      <c r="H219" s="1"/>
    </row>
    <row r="220" spans="1:8" x14ac:dyDescent="0.25">
      <c r="A220" s="16"/>
      <c r="B220" s="16"/>
      <c r="C220" s="16"/>
      <c r="D220" s="16"/>
      <c r="E220" s="14"/>
      <c r="F220" s="23">
        <f>E219*C219</f>
        <v>488.46000000000004</v>
      </c>
      <c r="H220" s="1"/>
    </row>
    <row r="221" spans="1:8" x14ac:dyDescent="0.25">
      <c r="A221" s="19" t="s">
        <v>189</v>
      </c>
      <c r="B221" s="18" t="s">
        <v>190</v>
      </c>
      <c r="C221" s="19" t="s">
        <v>191</v>
      </c>
      <c r="D221" s="19" t="s">
        <v>56</v>
      </c>
      <c r="E221" s="14">
        <v>8.7100000000000009</v>
      </c>
      <c r="F221" s="16"/>
      <c r="H221" s="1"/>
    </row>
    <row r="222" spans="1:8" x14ac:dyDescent="0.25">
      <c r="A222" s="16"/>
      <c r="B222" s="16"/>
      <c r="C222" s="16"/>
      <c r="D222" s="16"/>
      <c r="E222" s="14"/>
      <c r="F222" s="23">
        <f>E221*C221</f>
        <v>243.88000000000002</v>
      </c>
      <c r="H222" s="1"/>
    </row>
    <row r="223" spans="1:8" x14ac:dyDescent="0.25">
      <c r="A223" s="21" t="s">
        <v>313</v>
      </c>
      <c r="B223" s="16"/>
      <c r="C223" s="16"/>
      <c r="D223" s="18" t="s">
        <v>20</v>
      </c>
      <c r="E223" s="14"/>
      <c r="F223" s="24">
        <f>F222+F220+F218+F216+F214+F212+F210+F208+F206+F204+F202+F200+F198+F196+F194+F192+F190+F188+F186+F184+F182+F180+F178+F176+F174+F172+F170+F168+F166+F164+F162+F160+F158+F156+F154+F152+F150+F148+F146+F144+F142</f>
        <v>86737.428500000009</v>
      </c>
      <c r="H223" s="1"/>
    </row>
    <row r="224" spans="1:8" x14ac:dyDescent="0.25">
      <c r="A224" s="14"/>
      <c r="B224" s="16"/>
      <c r="C224" s="16"/>
      <c r="D224" s="18" t="s">
        <v>20</v>
      </c>
      <c r="E224" s="14"/>
      <c r="F224" s="27"/>
      <c r="H224" s="1"/>
    </row>
    <row r="225" spans="1:8" x14ac:dyDescent="0.25">
      <c r="A225" s="21" t="s">
        <v>192</v>
      </c>
      <c r="B225" s="16"/>
      <c r="C225" s="16"/>
      <c r="D225" s="16"/>
      <c r="E225" s="14"/>
      <c r="F225" s="16"/>
      <c r="H225" s="1"/>
    </row>
    <row r="226" spans="1:8" x14ac:dyDescent="0.25">
      <c r="A226" s="19" t="s">
        <v>5</v>
      </c>
      <c r="B226" s="18" t="s">
        <v>193</v>
      </c>
      <c r="C226" s="19" t="s">
        <v>194</v>
      </c>
      <c r="D226" s="19" t="s">
        <v>8</v>
      </c>
      <c r="E226" s="14">
        <v>51.4</v>
      </c>
      <c r="F226" s="16"/>
      <c r="H226" s="1"/>
    </row>
    <row r="227" spans="1:8" x14ac:dyDescent="0.25">
      <c r="A227" s="16"/>
      <c r="B227" s="16"/>
      <c r="C227" s="16"/>
      <c r="D227" s="16"/>
      <c r="E227" s="14"/>
      <c r="F227" s="23">
        <f>E226*C226</f>
        <v>44819.771999999997</v>
      </c>
      <c r="H227" s="1"/>
    </row>
    <row r="228" spans="1:8" x14ac:dyDescent="0.25">
      <c r="A228" s="19" t="s">
        <v>9</v>
      </c>
      <c r="B228" s="18" t="s">
        <v>195</v>
      </c>
      <c r="C228" s="19" t="s">
        <v>196</v>
      </c>
      <c r="D228" s="19" t="s">
        <v>45</v>
      </c>
      <c r="E228" s="14">
        <v>64.11</v>
      </c>
      <c r="F228" s="16"/>
      <c r="H228" s="1"/>
    </row>
    <row r="229" spans="1:8" x14ac:dyDescent="0.25">
      <c r="A229" s="16"/>
      <c r="B229" s="16"/>
      <c r="C229" s="16"/>
      <c r="D229" s="16"/>
      <c r="E229" s="14"/>
      <c r="F229" s="23">
        <f>E228*C228</f>
        <v>10497.3714</v>
      </c>
      <c r="H229" s="1"/>
    </row>
    <row r="230" spans="1:8" x14ac:dyDescent="0.25">
      <c r="A230" s="19" t="s">
        <v>11</v>
      </c>
      <c r="B230" s="18" t="s">
        <v>197</v>
      </c>
      <c r="C230" s="19" t="s">
        <v>198</v>
      </c>
      <c r="D230" s="19" t="s">
        <v>8</v>
      </c>
      <c r="E230" s="14">
        <v>4.6500000000000004</v>
      </c>
      <c r="F230" s="16"/>
      <c r="H230" s="1"/>
    </row>
    <row r="231" spans="1:8" x14ac:dyDescent="0.25">
      <c r="A231" s="16"/>
      <c r="B231" s="16"/>
      <c r="C231" s="16"/>
      <c r="D231" s="16"/>
      <c r="E231" s="14"/>
      <c r="F231" s="23">
        <f>E230*C230</f>
        <v>1409.6475</v>
      </c>
      <c r="H231" s="1"/>
    </row>
    <row r="232" spans="1:8" x14ac:dyDescent="0.25">
      <c r="A232" s="19" t="s">
        <v>14</v>
      </c>
      <c r="B232" s="18" t="s">
        <v>199</v>
      </c>
      <c r="C232" s="19" t="s">
        <v>200</v>
      </c>
      <c r="D232" s="19" t="s">
        <v>8</v>
      </c>
      <c r="E232" s="14">
        <v>612.42999999999995</v>
      </c>
      <c r="F232" s="16"/>
      <c r="H232" s="1"/>
    </row>
    <row r="233" spans="1:8" x14ac:dyDescent="0.25">
      <c r="A233" s="16"/>
      <c r="B233" s="16"/>
      <c r="C233" s="16"/>
      <c r="D233" s="16"/>
      <c r="E233" s="14"/>
      <c r="F233" s="23">
        <f>E232*C232</f>
        <v>6932.7075999999997</v>
      </c>
      <c r="H233" s="1"/>
    </row>
    <row r="234" spans="1:8" x14ac:dyDescent="0.25">
      <c r="A234" s="19" t="s">
        <v>18</v>
      </c>
      <c r="B234" s="18" t="s">
        <v>201</v>
      </c>
      <c r="C234" s="19" t="s">
        <v>62</v>
      </c>
      <c r="D234" s="19" t="s">
        <v>8</v>
      </c>
      <c r="E234" s="14">
        <v>131.25</v>
      </c>
      <c r="F234" s="16"/>
      <c r="H234" s="1"/>
    </row>
    <row r="235" spans="1:8" x14ac:dyDescent="0.25">
      <c r="A235" s="16"/>
      <c r="B235" s="16"/>
      <c r="C235" s="16"/>
      <c r="D235" s="16"/>
      <c r="E235" s="14"/>
      <c r="F235" s="23">
        <f>E234*C234</f>
        <v>1312.5</v>
      </c>
      <c r="H235" s="1"/>
    </row>
    <row r="236" spans="1:8" x14ac:dyDescent="0.25">
      <c r="A236" s="19" t="s">
        <v>53</v>
      </c>
      <c r="B236" s="18" t="s">
        <v>202</v>
      </c>
      <c r="C236" s="19" t="s">
        <v>203</v>
      </c>
      <c r="D236" s="19" t="s">
        <v>8</v>
      </c>
      <c r="E236" s="14">
        <v>16.46</v>
      </c>
      <c r="F236" s="16"/>
      <c r="H236" s="1"/>
    </row>
    <row r="237" spans="1:8" x14ac:dyDescent="0.25">
      <c r="A237" s="16"/>
      <c r="B237" s="16"/>
      <c r="C237" s="16"/>
      <c r="D237" s="16"/>
      <c r="E237" s="14"/>
      <c r="F237" s="23">
        <f>E236*C236</f>
        <v>1148.2496000000001</v>
      </c>
      <c r="H237" s="1"/>
    </row>
    <row r="238" spans="1:8" x14ac:dyDescent="0.25">
      <c r="A238" s="21" t="s">
        <v>204</v>
      </c>
      <c r="B238" s="16"/>
      <c r="C238" s="16"/>
      <c r="D238" s="18" t="s">
        <v>20</v>
      </c>
      <c r="E238" s="14"/>
      <c r="F238" s="24">
        <f>F237+F235+F233+F231+F229+F227</f>
        <v>66120.248099999997</v>
      </c>
      <c r="H238" s="1"/>
    </row>
    <row r="239" spans="1:8" x14ac:dyDescent="0.25">
      <c r="A239" s="14"/>
      <c r="B239" s="16"/>
      <c r="C239" s="16"/>
      <c r="D239" s="18" t="s">
        <v>20</v>
      </c>
      <c r="E239" s="14"/>
      <c r="F239" s="27"/>
      <c r="H239" s="1"/>
    </row>
    <row r="240" spans="1:8" x14ac:dyDescent="0.25">
      <c r="A240" s="21" t="s">
        <v>205</v>
      </c>
      <c r="B240" s="16"/>
      <c r="C240" s="16"/>
      <c r="D240" s="16"/>
      <c r="E240" s="14"/>
      <c r="F240" s="16"/>
      <c r="H240" s="1"/>
    </row>
    <row r="241" spans="1:8" x14ac:dyDescent="0.25">
      <c r="A241" s="19" t="s">
        <v>5</v>
      </c>
      <c r="B241" s="18" t="s">
        <v>206</v>
      </c>
      <c r="C241" s="19" t="s">
        <v>120</v>
      </c>
      <c r="D241" s="19" t="s">
        <v>207</v>
      </c>
      <c r="E241" s="14">
        <v>492.46</v>
      </c>
      <c r="F241" s="16"/>
      <c r="H241" s="1"/>
    </row>
    <row r="242" spans="1:8" x14ac:dyDescent="0.25">
      <c r="A242" s="16"/>
      <c r="B242" s="16"/>
      <c r="C242" s="16"/>
      <c r="D242" s="16"/>
      <c r="E242" s="14"/>
      <c r="F242" s="23">
        <f>E241*C241</f>
        <v>3939.68</v>
      </c>
      <c r="H242" s="1"/>
    </row>
    <row r="243" spans="1:8" x14ac:dyDescent="0.25">
      <c r="A243" s="19" t="s">
        <v>9</v>
      </c>
      <c r="B243" s="18" t="s">
        <v>208</v>
      </c>
      <c r="C243" s="19" t="s">
        <v>120</v>
      </c>
      <c r="D243" s="19" t="s">
        <v>207</v>
      </c>
      <c r="E243" s="14">
        <v>432.59</v>
      </c>
      <c r="F243" s="16"/>
      <c r="H243" s="1"/>
    </row>
    <row r="244" spans="1:8" x14ac:dyDescent="0.25">
      <c r="A244" s="16"/>
      <c r="B244" s="16"/>
      <c r="C244" s="16"/>
      <c r="D244" s="16"/>
      <c r="E244" s="14"/>
      <c r="F244" s="23">
        <f>E243*C243</f>
        <v>3460.72</v>
      </c>
      <c r="H244" s="1"/>
    </row>
    <row r="245" spans="1:8" x14ac:dyDescent="0.25">
      <c r="A245" s="19" t="s">
        <v>11</v>
      </c>
      <c r="B245" s="18" t="s">
        <v>209</v>
      </c>
      <c r="C245" s="19" t="s">
        <v>120</v>
      </c>
      <c r="D245" s="19" t="s">
        <v>207</v>
      </c>
      <c r="E245" s="14">
        <v>511.13</v>
      </c>
      <c r="F245" s="16"/>
      <c r="H245" s="1"/>
    </row>
    <row r="246" spans="1:8" x14ac:dyDescent="0.25">
      <c r="A246" s="16"/>
      <c r="B246" s="16"/>
      <c r="C246" s="16"/>
      <c r="D246" s="16"/>
      <c r="E246" s="14"/>
      <c r="F246" s="23">
        <f>E245*C245</f>
        <v>4089.04</v>
      </c>
      <c r="H246" s="1"/>
    </row>
    <row r="247" spans="1:8" x14ac:dyDescent="0.25">
      <c r="A247" s="19" t="s">
        <v>14</v>
      </c>
      <c r="B247" s="18" t="s">
        <v>210</v>
      </c>
      <c r="C247" s="19" t="s">
        <v>109</v>
      </c>
      <c r="D247" s="19" t="s">
        <v>207</v>
      </c>
      <c r="E247" s="14">
        <v>487.66</v>
      </c>
      <c r="F247" s="16"/>
      <c r="H247" s="1"/>
    </row>
    <row r="248" spans="1:8" x14ac:dyDescent="0.25">
      <c r="A248" s="16"/>
      <c r="B248" s="16"/>
      <c r="C248" s="16"/>
      <c r="D248" s="16"/>
      <c r="E248" s="14"/>
      <c r="F248" s="23">
        <f>E247*C247</f>
        <v>1462.98</v>
      </c>
      <c r="H248" s="1"/>
    </row>
    <row r="249" spans="1:8" x14ac:dyDescent="0.25">
      <c r="A249" s="19" t="s">
        <v>18</v>
      </c>
      <c r="B249" s="18" t="s">
        <v>211</v>
      </c>
      <c r="C249" s="19" t="s">
        <v>55</v>
      </c>
      <c r="D249" s="19" t="s">
        <v>207</v>
      </c>
      <c r="E249" s="14">
        <v>499.84</v>
      </c>
      <c r="F249" s="16"/>
      <c r="H249" s="1"/>
    </row>
    <row r="250" spans="1:8" x14ac:dyDescent="0.25">
      <c r="A250" s="16"/>
      <c r="B250" s="16"/>
      <c r="C250" s="16"/>
      <c r="D250" s="16"/>
      <c r="E250" s="14"/>
      <c r="F250" s="23">
        <f>E249*C249</f>
        <v>999.68</v>
      </c>
      <c r="H250" s="1"/>
    </row>
    <row r="251" spans="1:8" x14ac:dyDescent="0.25">
      <c r="A251" s="19" t="s">
        <v>53</v>
      </c>
      <c r="B251" s="18" t="s">
        <v>212</v>
      </c>
      <c r="C251" s="19" t="s">
        <v>213</v>
      </c>
      <c r="D251" s="19" t="s">
        <v>8</v>
      </c>
      <c r="E251" s="14">
        <v>309.27999999999997</v>
      </c>
      <c r="F251" s="16"/>
      <c r="H251" s="1"/>
    </row>
    <row r="252" spans="1:8" x14ac:dyDescent="0.25">
      <c r="A252" s="16"/>
      <c r="B252" s="16"/>
      <c r="C252" s="16"/>
      <c r="D252" s="16"/>
      <c r="E252" s="14"/>
      <c r="F252" s="23">
        <f>E251*C251</f>
        <v>22453.727999999996</v>
      </c>
      <c r="H252" s="1"/>
    </row>
    <row r="253" spans="1:8" x14ac:dyDescent="0.25">
      <c r="A253" s="19" t="s">
        <v>57</v>
      </c>
      <c r="B253" s="18" t="s">
        <v>214</v>
      </c>
      <c r="C253" s="19" t="s">
        <v>215</v>
      </c>
      <c r="D253" s="19" t="s">
        <v>207</v>
      </c>
      <c r="E253" s="14">
        <v>261.10000000000002</v>
      </c>
      <c r="F253" s="16"/>
      <c r="H253" s="1"/>
    </row>
    <row r="254" spans="1:8" x14ac:dyDescent="0.25">
      <c r="A254" s="16"/>
      <c r="B254" s="16"/>
      <c r="C254" s="16"/>
      <c r="D254" s="16"/>
      <c r="E254" s="14"/>
      <c r="F254" s="23">
        <f>E253*C253</f>
        <v>5744.2000000000007</v>
      </c>
      <c r="H254" s="1"/>
    </row>
    <row r="255" spans="1:8" x14ac:dyDescent="0.25">
      <c r="A255" s="19" t="s">
        <v>57</v>
      </c>
      <c r="B255" s="18" t="s">
        <v>331</v>
      </c>
      <c r="C255" s="19">
        <v>66</v>
      </c>
      <c r="D255" s="19" t="s">
        <v>207</v>
      </c>
      <c r="E255" s="14">
        <v>325.27999999999997</v>
      </c>
      <c r="F255" s="16"/>
      <c r="H255" s="1"/>
    </row>
    <row r="256" spans="1:8" x14ac:dyDescent="0.25">
      <c r="A256" s="16"/>
      <c r="B256" s="16"/>
      <c r="C256" s="16"/>
      <c r="D256" s="16"/>
      <c r="E256" s="14"/>
      <c r="F256" s="23">
        <f>E255*C255</f>
        <v>21468.48</v>
      </c>
      <c r="H256" s="1"/>
    </row>
    <row r="257" spans="1:8" x14ac:dyDescent="0.25">
      <c r="A257" s="21" t="s">
        <v>216</v>
      </c>
      <c r="B257" s="16"/>
      <c r="C257" s="16"/>
      <c r="D257" s="18" t="s">
        <v>20</v>
      </c>
      <c r="E257" s="14"/>
      <c r="F257" s="24">
        <f>F256+F252+F250+F248+F246+F244+F242+F254</f>
        <v>63618.508000000002</v>
      </c>
      <c r="H257" s="1"/>
    </row>
    <row r="258" spans="1:8" x14ac:dyDescent="0.25">
      <c r="A258" s="14"/>
      <c r="B258" s="16"/>
      <c r="C258" s="16"/>
      <c r="D258" s="18" t="s">
        <v>20</v>
      </c>
      <c r="E258" s="14"/>
      <c r="F258" s="27"/>
      <c r="H258" s="1"/>
    </row>
    <row r="259" spans="1:8" x14ac:dyDescent="0.25">
      <c r="A259" s="21" t="s">
        <v>217</v>
      </c>
      <c r="B259" s="16"/>
      <c r="C259" s="16"/>
      <c r="D259" s="16"/>
      <c r="E259" s="14"/>
      <c r="F259" s="16"/>
      <c r="H259" s="1"/>
    </row>
    <row r="260" spans="1:8" x14ac:dyDescent="0.25">
      <c r="A260" s="19" t="s">
        <v>5</v>
      </c>
      <c r="B260" s="18" t="s">
        <v>218</v>
      </c>
      <c r="C260" s="19" t="s">
        <v>219</v>
      </c>
      <c r="D260" s="19" t="s">
        <v>8</v>
      </c>
      <c r="E260" s="14">
        <v>61.12</v>
      </c>
      <c r="F260" s="16"/>
      <c r="H260" s="1"/>
    </row>
    <row r="261" spans="1:8" x14ac:dyDescent="0.25">
      <c r="A261" s="16"/>
      <c r="B261" s="16"/>
      <c r="C261" s="16"/>
      <c r="D261" s="16"/>
      <c r="E261" s="14"/>
      <c r="F261" s="23">
        <f>E260*C260</f>
        <v>72903.935999999987</v>
      </c>
      <c r="H261" s="1"/>
    </row>
    <row r="262" spans="1:8" x14ac:dyDescent="0.25">
      <c r="A262" s="19" t="s">
        <v>9</v>
      </c>
      <c r="B262" s="18" t="s">
        <v>220</v>
      </c>
      <c r="C262" s="19" t="s">
        <v>221</v>
      </c>
      <c r="D262" s="19" t="s">
        <v>45</v>
      </c>
      <c r="E262" s="14">
        <v>14.1</v>
      </c>
      <c r="F262" s="16"/>
      <c r="H262" s="1"/>
    </row>
    <row r="263" spans="1:8" x14ac:dyDescent="0.25">
      <c r="A263" s="16"/>
      <c r="B263" s="16"/>
      <c r="C263" s="16"/>
      <c r="D263" s="16"/>
      <c r="E263" s="14"/>
      <c r="F263" s="23">
        <f>E262*C262</f>
        <v>2768.6759999999999</v>
      </c>
      <c r="H263" s="1"/>
    </row>
    <row r="264" spans="1:8" x14ac:dyDescent="0.25">
      <c r="A264" s="19" t="s">
        <v>11</v>
      </c>
      <c r="B264" s="18" t="s">
        <v>222</v>
      </c>
      <c r="C264" s="19" t="s">
        <v>219</v>
      </c>
      <c r="D264" s="19" t="s">
        <v>8</v>
      </c>
      <c r="E264" s="14">
        <v>78.650000000000006</v>
      </c>
      <c r="F264" s="16"/>
      <c r="H264" s="1"/>
    </row>
    <row r="265" spans="1:8" x14ac:dyDescent="0.25">
      <c r="A265" s="16"/>
      <c r="B265" s="16"/>
      <c r="C265" s="16"/>
      <c r="D265" s="16"/>
      <c r="E265" s="14"/>
      <c r="F265" s="23">
        <f>E264*C264</f>
        <v>93813.72</v>
      </c>
      <c r="H265" s="1"/>
    </row>
    <row r="266" spans="1:8" x14ac:dyDescent="0.25">
      <c r="A266" s="19" t="s">
        <v>14</v>
      </c>
      <c r="B266" s="18" t="s">
        <v>223</v>
      </c>
      <c r="C266" s="19" t="s">
        <v>224</v>
      </c>
      <c r="D266" s="19" t="s">
        <v>45</v>
      </c>
      <c r="E266" s="14">
        <v>70.040000000000006</v>
      </c>
      <c r="F266" s="16"/>
      <c r="H266" s="1"/>
    </row>
    <row r="267" spans="1:8" x14ac:dyDescent="0.25">
      <c r="A267" s="16"/>
      <c r="B267" s="16"/>
      <c r="C267" s="16"/>
      <c r="D267" s="16"/>
      <c r="E267" s="14"/>
      <c r="F267" s="23">
        <f>E266*C266</f>
        <v>1722.9840000000002</v>
      </c>
      <c r="H267" s="1"/>
    </row>
    <row r="268" spans="1:8" x14ac:dyDescent="0.25">
      <c r="A268" s="21" t="s">
        <v>225</v>
      </c>
      <c r="B268" s="16"/>
      <c r="C268" s="16"/>
      <c r="D268" s="18" t="s">
        <v>20</v>
      </c>
      <c r="E268" s="14"/>
      <c r="F268" s="24">
        <f>F267+F265+F263+F261</f>
        <v>171209.31599999999</v>
      </c>
      <c r="H268" s="1"/>
    </row>
    <row r="269" spans="1:8" x14ac:dyDescent="0.25">
      <c r="A269" s="14"/>
      <c r="B269" s="16"/>
      <c r="C269" s="16"/>
      <c r="D269" s="18" t="s">
        <v>20</v>
      </c>
      <c r="E269" s="14"/>
      <c r="F269" s="26"/>
      <c r="H269" s="1"/>
    </row>
    <row r="270" spans="1:8" x14ac:dyDescent="0.25">
      <c r="A270" s="21" t="s">
        <v>226</v>
      </c>
      <c r="B270" s="16"/>
      <c r="C270" s="16"/>
      <c r="D270" s="16"/>
      <c r="E270" s="14"/>
      <c r="F270" s="16"/>
      <c r="H270" s="1"/>
    </row>
    <row r="271" spans="1:8" x14ac:dyDescent="0.25">
      <c r="A271" s="19" t="s">
        <v>5</v>
      </c>
      <c r="B271" s="18" t="s">
        <v>227</v>
      </c>
      <c r="C271" s="19" t="s">
        <v>228</v>
      </c>
      <c r="D271" s="19" t="s">
        <v>8</v>
      </c>
      <c r="E271" s="14">
        <v>6.94</v>
      </c>
      <c r="F271" s="16"/>
      <c r="H271" s="1"/>
    </row>
    <row r="272" spans="1:8" x14ac:dyDescent="0.25">
      <c r="A272" s="16"/>
      <c r="B272" s="16"/>
      <c r="C272" s="16"/>
      <c r="D272" s="16"/>
      <c r="E272" s="14"/>
      <c r="F272" s="23">
        <f>E271*C271</f>
        <v>16461.402400000003</v>
      </c>
      <c r="H272" s="1"/>
    </row>
    <row r="273" spans="1:8" x14ac:dyDescent="0.25">
      <c r="A273" s="19" t="s">
        <v>9</v>
      </c>
      <c r="B273" s="18" t="s">
        <v>229</v>
      </c>
      <c r="C273" s="19" t="s">
        <v>230</v>
      </c>
      <c r="D273" s="19" t="s">
        <v>8</v>
      </c>
      <c r="E273" s="14">
        <v>11.01</v>
      </c>
      <c r="F273" s="16"/>
      <c r="H273" s="1"/>
    </row>
    <row r="274" spans="1:8" x14ac:dyDescent="0.25">
      <c r="A274" s="16"/>
      <c r="B274" s="16"/>
      <c r="C274" s="16"/>
      <c r="D274" s="16"/>
      <c r="E274" s="14"/>
      <c r="F274" s="23">
        <f>E273*C273</f>
        <v>17688.225599999998</v>
      </c>
      <c r="H274" s="1"/>
    </row>
    <row r="275" spans="1:8" x14ac:dyDescent="0.25">
      <c r="A275" s="19" t="s">
        <v>11</v>
      </c>
      <c r="B275" s="18" t="s">
        <v>231</v>
      </c>
      <c r="C275" s="19" t="s">
        <v>232</v>
      </c>
      <c r="D275" s="19" t="s">
        <v>8</v>
      </c>
      <c r="E275" s="14">
        <v>15.87</v>
      </c>
      <c r="F275" s="16"/>
      <c r="H275" s="1"/>
    </row>
    <row r="276" spans="1:8" x14ac:dyDescent="0.25">
      <c r="A276" s="16"/>
      <c r="B276" s="16"/>
      <c r="C276" s="16"/>
      <c r="D276" s="16"/>
      <c r="E276" s="14"/>
      <c r="F276" s="23">
        <f>E275*C275</f>
        <v>12146.897999999999</v>
      </c>
      <c r="H276" s="1"/>
    </row>
    <row r="277" spans="1:8" x14ac:dyDescent="0.25">
      <c r="A277" s="19" t="s">
        <v>14</v>
      </c>
      <c r="B277" s="18" t="s">
        <v>233</v>
      </c>
      <c r="C277" s="19" t="s">
        <v>232</v>
      </c>
      <c r="D277" s="19" t="s">
        <v>8</v>
      </c>
      <c r="E277" s="14">
        <v>41.81</v>
      </c>
      <c r="F277" s="16"/>
      <c r="H277" s="1"/>
    </row>
    <row r="278" spans="1:8" x14ac:dyDescent="0.25">
      <c r="A278" s="16"/>
      <c r="B278" s="16"/>
      <c r="C278" s="16"/>
      <c r="D278" s="16"/>
      <c r="E278" s="14"/>
      <c r="F278" s="23">
        <f>E277*C277</f>
        <v>32001.374</v>
      </c>
      <c r="H278" s="1"/>
    </row>
    <row r="279" spans="1:8" x14ac:dyDescent="0.25">
      <c r="A279" s="21" t="s">
        <v>234</v>
      </c>
      <c r="B279" s="16"/>
      <c r="C279" s="16"/>
      <c r="D279" s="18" t="s">
        <v>20</v>
      </c>
      <c r="E279" s="14"/>
      <c r="F279" s="24">
        <f>F278+F276+F274+F272</f>
        <v>78297.899999999994</v>
      </c>
      <c r="H279" s="1"/>
    </row>
    <row r="280" spans="1:8" x14ac:dyDescent="0.25">
      <c r="A280" s="14"/>
      <c r="B280" s="16"/>
      <c r="C280" s="16"/>
      <c r="D280" s="18" t="s">
        <v>20</v>
      </c>
      <c r="E280" s="14"/>
      <c r="F280" s="27"/>
      <c r="H280" s="1"/>
    </row>
    <row r="281" spans="1:8" x14ac:dyDescent="0.25">
      <c r="A281" s="21" t="s">
        <v>235</v>
      </c>
      <c r="B281" s="16"/>
      <c r="C281" s="16"/>
      <c r="D281" s="16"/>
      <c r="E281" s="14"/>
      <c r="F281" s="16"/>
      <c r="H281" s="1"/>
    </row>
    <row r="282" spans="1:8" x14ac:dyDescent="0.25">
      <c r="A282" s="19" t="s">
        <v>5</v>
      </c>
      <c r="B282" s="18" t="s">
        <v>236</v>
      </c>
      <c r="C282" s="19" t="s">
        <v>237</v>
      </c>
      <c r="D282" s="19" t="s">
        <v>25</v>
      </c>
      <c r="E282" s="14">
        <v>313.64999999999998</v>
      </c>
      <c r="F282" s="16"/>
      <c r="H282" s="1"/>
    </row>
    <row r="283" spans="1:8" x14ac:dyDescent="0.25">
      <c r="A283" s="16"/>
      <c r="B283" s="16"/>
      <c r="C283" s="16"/>
      <c r="D283" s="16"/>
      <c r="E283" s="14"/>
      <c r="F283" s="23">
        <f>E282*C282</f>
        <v>19750.540499999999</v>
      </c>
      <c r="H283" s="1"/>
    </row>
    <row r="284" spans="1:8" x14ac:dyDescent="0.25">
      <c r="A284" s="19" t="s">
        <v>9</v>
      </c>
      <c r="B284" s="18" t="s">
        <v>238</v>
      </c>
      <c r="C284" s="19" t="s">
        <v>239</v>
      </c>
      <c r="D284" s="19" t="s">
        <v>8</v>
      </c>
      <c r="E284" s="14">
        <v>33.83</v>
      </c>
      <c r="F284" s="16"/>
      <c r="H284" s="1"/>
    </row>
    <row r="285" spans="1:8" x14ac:dyDescent="0.25">
      <c r="A285" s="16"/>
      <c r="B285" s="16"/>
      <c r="C285" s="16"/>
      <c r="D285" s="16"/>
      <c r="E285" s="14"/>
      <c r="F285" s="23">
        <f>E284*C284</f>
        <v>26631.990900000001</v>
      </c>
      <c r="H285" s="1"/>
    </row>
    <row r="286" spans="1:8" x14ac:dyDescent="0.25">
      <c r="A286" s="19" t="s">
        <v>11</v>
      </c>
      <c r="B286" s="18" t="s">
        <v>240</v>
      </c>
      <c r="C286" s="19" t="s">
        <v>241</v>
      </c>
      <c r="D286" s="19" t="s">
        <v>8</v>
      </c>
      <c r="E286" s="14">
        <v>56.34</v>
      </c>
      <c r="F286" s="16"/>
      <c r="H286" s="1"/>
    </row>
    <row r="287" spans="1:8" x14ac:dyDescent="0.25">
      <c r="A287" s="16"/>
      <c r="B287" s="16"/>
      <c r="C287" s="16"/>
      <c r="D287" s="16"/>
      <c r="E287" s="14"/>
      <c r="F287" s="23">
        <f>E286*C286</f>
        <v>9472.4441999999999</v>
      </c>
      <c r="H287" s="1"/>
    </row>
    <row r="288" spans="1:8" x14ac:dyDescent="0.25">
      <c r="A288" s="21" t="s">
        <v>242</v>
      </c>
      <c r="B288" s="16"/>
      <c r="C288" s="16"/>
      <c r="D288" s="18" t="s">
        <v>20</v>
      </c>
      <c r="E288" s="14"/>
      <c r="F288" s="24">
        <f>F287+F285+F283</f>
        <v>55854.975600000005</v>
      </c>
      <c r="H288" s="1"/>
    </row>
    <row r="289" spans="1:8" x14ac:dyDescent="0.25">
      <c r="A289" s="14"/>
      <c r="B289" s="16"/>
      <c r="C289" s="16"/>
      <c r="D289" s="18" t="s">
        <v>20</v>
      </c>
      <c r="E289" s="14"/>
      <c r="F289" s="27"/>
      <c r="H289" s="1"/>
    </row>
    <row r="290" spans="1:8" x14ac:dyDescent="0.25">
      <c r="A290" s="21" t="s">
        <v>243</v>
      </c>
      <c r="B290" s="16"/>
      <c r="C290" s="16"/>
      <c r="D290" s="16"/>
      <c r="E290" s="14"/>
      <c r="F290" s="16"/>
      <c r="H290" s="1"/>
    </row>
    <row r="291" spans="1:8" x14ac:dyDescent="0.25">
      <c r="A291" s="19" t="s">
        <v>5</v>
      </c>
      <c r="B291" s="18" t="s">
        <v>244</v>
      </c>
      <c r="C291" s="19" t="s">
        <v>245</v>
      </c>
      <c r="D291" s="19" t="s">
        <v>45</v>
      </c>
      <c r="E291" s="14">
        <v>80.75</v>
      </c>
      <c r="F291" s="16"/>
      <c r="H291" s="1"/>
    </row>
    <row r="292" spans="1:8" x14ac:dyDescent="0.25">
      <c r="A292" s="16"/>
      <c r="B292" s="16"/>
      <c r="C292" s="16"/>
      <c r="D292" s="16"/>
      <c r="E292" s="14"/>
      <c r="F292" s="23">
        <f>E291*C291</f>
        <v>2139.875</v>
      </c>
      <c r="H292" s="1"/>
    </row>
    <row r="293" spans="1:8" x14ac:dyDescent="0.25">
      <c r="A293" s="19" t="s">
        <v>9</v>
      </c>
      <c r="B293" s="18" t="s">
        <v>246</v>
      </c>
      <c r="C293" s="19" t="s">
        <v>247</v>
      </c>
      <c r="D293" s="19" t="s">
        <v>45</v>
      </c>
      <c r="E293" s="14">
        <v>28.13</v>
      </c>
      <c r="F293" s="16"/>
      <c r="H293" s="1"/>
    </row>
    <row r="294" spans="1:8" x14ac:dyDescent="0.25">
      <c r="A294" s="16"/>
      <c r="B294" s="16"/>
      <c r="C294" s="16"/>
      <c r="D294" s="16"/>
      <c r="E294" s="14"/>
      <c r="F294" s="23">
        <f>E293*C293</f>
        <v>1575.28</v>
      </c>
      <c r="H294" s="1"/>
    </row>
    <row r="295" spans="1:8" x14ac:dyDescent="0.25">
      <c r="A295" s="21" t="s">
        <v>248</v>
      </c>
      <c r="B295" s="16"/>
      <c r="C295" s="16"/>
      <c r="D295" s="18" t="s">
        <v>20</v>
      </c>
      <c r="E295" s="14"/>
      <c r="F295" s="24">
        <f>F294+F292</f>
        <v>3715.1549999999997</v>
      </c>
      <c r="H295" s="1"/>
    </row>
    <row r="296" spans="1:8" x14ac:dyDescent="0.25">
      <c r="A296" s="14"/>
      <c r="B296" s="16"/>
      <c r="C296" s="16"/>
      <c r="D296" s="18" t="s">
        <v>20</v>
      </c>
      <c r="E296" s="14"/>
      <c r="F296" s="25"/>
      <c r="H296" s="1"/>
    </row>
    <row r="297" spans="1:8" x14ac:dyDescent="0.25">
      <c r="A297" s="21" t="s">
        <v>249</v>
      </c>
      <c r="B297" s="16"/>
      <c r="C297" s="16"/>
      <c r="D297" s="16"/>
      <c r="E297" s="14"/>
      <c r="F297" s="16"/>
      <c r="H297" s="1"/>
    </row>
    <row r="298" spans="1:8" x14ac:dyDescent="0.25">
      <c r="A298" s="19" t="s">
        <v>5</v>
      </c>
      <c r="B298" s="18" t="s">
        <v>250</v>
      </c>
      <c r="C298" s="19" t="s">
        <v>230</v>
      </c>
      <c r="D298" s="19" t="s">
        <v>8</v>
      </c>
      <c r="E298" s="14">
        <v>6.99</v>
      </c>
      <c r="F298" s="16"/>
      <c r="H298" s="1"/>
    </row>
    <row r="299" spans="1:8" x14ac:dyDescent="0.25">
      <c r="A299" s="16"/>
      <c r="B299" s="16"/>
      <c r="C299" s="16"/>
      <c r="D299" s="16"/>
      <c r="E299" s="14"/>
      <c r="F299" s="23">
        <f>E298*C298</f>
        <v>11229.8544</v>
      </c>
      <c r="H299" s="1"/>
    </row>
    <row r="300" spans="1:8" x14ac:dyDescent="0.25">
      <c r="A300" s="19" t="s">
        <v>9</v>
      </c>
      <c r="B300" s="18" t="s">
        <v>251</v>
      </c>
      <c r="C300" s="19" t="s">
        <v>230</v>
      </c>
      <c r="D300" s="19" t="s">
        <v>8</v>
      </c>
      <c r="E300" s="14">
        <v>14.09</v>
      </c>
      <c r="F300" s="16"/>
      <c r="H300" s="1"/>
    </row>
    <row r="301" spans="1:8" x14ac:dyDescent="0.25">
      <c r="A301" s="16"/>
      <c r="B301" s="16"/>
      <c r="C301" s="16"/>
      <c r="D301" s="16"/>
      <c r="E301" s="14"/>
      <c r="F301" s="23">
        <f>E300*C300</f>
        <v>22636.430399999997</v>
      </c>
      <c r="H301" s="1"/>
    </row>
    <row r="302" spans="1:8" x14ac:dyDescent="0.25">
      <c r="A302" s="19" t="s">
        <v>11</v>
      </c>
      <c r="B302" s="18" t="s">
        <v>252</v>
      </c>
      <c r="C302" s="19" t="s">
        <v>253</v>
      </c>
      <c r="D302" s="19" t="s">
        <v>8</v>
      </c>
      <c r="E302" s="14">
        <v>15.44</v>
      </c>
      <c r="F302" s="16"/>
      <c r="H302" s="1"/>
    </row>
    <row r="303" spans="1:8" x14ac:dyDescent="0.25">
      <c r="A303" s="16"/>
      <c r="B303" s="16"/>
      <c r="C303" s="16"/>
      <c r="D303" s="16"/>
      <c r="E303" s="14"/>
      <c r="F303" s="23">
        <f>E302*C302</f>
        <v>1351.9264000000001</v>
      </c>
      <c r="H303" s="1"/>
    </row>
    <row r="304" spans="1:8" x14ac:dyDescent="0.25">
      <c r="A304" s="19" t="s">
        <v>14</v>
      </c>
      <c r="B304" s="18" t="s">
        <v>254</v>
      </c>
      <c r="C304" s="19" t="s">
        <v>255</v>
      </c>
      <c r="D304" s="19" t="s">
        <v>8</v>
      </c>
      <c r="E304" s="14">
        <v>22.05</v>
      </c>
      <c r="F304" s="16"/>
      <c r="H304" s="1"/>
    </row>
    <row r="305" spans="1:8" x14ac:dyDescent="0.25">
      <c r="A305" s="16"/>
      <c r="B305" s="16"/>
      <c r="C305" s="16"/>
      <c r="D305" s="16"/>
      <c r="E305" s="14"/>
      <c r="F305" s="23">
        <f>E304*C304</f>
        <v>6085.8</v>
      </c>
      <c r="H305" s="1"/>
    </row>
    <row r="306" spans="1:8" x14ac:dyDescent="0.25">
      <c r="A306" s="19" t="s">
        <v>18</v>
      </c>
      <c r="B306" s="18" t="s">
        <v>256</v>
      </c>
      <c r="C306" s="19" t="s">
        <v>257</v>
      </c>
      <c r="D306" s="19" t="s">
        <v>8</v>
      </c>
      <c r="E306" s="14">
        <v>28.69</v>
      </c>
      <c r="F306" s="16"/>
      <c r="H306" s="1"/>
    </row>
    <row r="307" spans="1:8" x14ac:dyDescent="0.25">
      <c r="A307" s="16"/>
      <c r="B307" s="16"/>
      <c r="C307" s="16"/>
      <c r="D307" s="16"/>
      <c r="E307" s="14"/>
      <c r="F307" s="23">
        <f>E306*C306</f>
        <v>4165.7879999999996</v>
      </c>
      <c r="H307" s="1"/>
    </row>
    <row r="308" spans="1:8" x14ac:dyDescent="0.25">
      <c r="A308" s="21" t="s">
        <v>258</v>
      </c>
      <c r="B308" s="16"/>
      <c r="C308" s="16"/>
      <c r="D308" s="18" t="s">
        <v>20</v>
      </c>
      <c r="E308" s="14"/>
      <c r="F308" s="24">
        <f>F307+F305+F303+F301+F299</f>
        <v>45469.799199999994</v>
      </c>
      <c r="H308" s="1"/>
    </row>
    <row r="309" spans="1:8" x14ac:dyDescent="0.25">
      <c r="A309" s="14"/>
      <c r="B309" s="16"/>
      <c r="C309" s="16"/>
      <c r="D309" s="18" t="s">
        <v>20</v>
      </c>
      <c r="E309" s="14"/>
      <c r="F309" s="27"/>
      <c r="H309" s="1"/>
    </row>
    <row r="310" spans="1:8" x14ac:dyDescent="0.25">
      <c r="A310" s="21" t="s">
        <v>259</v>
      </c>
      <c r="B310" s="16"/>
      <c r="C310" s="16"/>
      <c r="D310" s="16"/>
      <c r="E310" s="14"/>
      <c r="F310" s="16"/>
      <c r="H310" s="1"/>
    </row>
    <row r="311" spans="1:8" x14ac:dyDescent="0.25">
      <c r="A311" s="19" t="s">
        <v>5</v>
      </c>
      <c r="B311" s="18" t="s">
        <v>260</v>
      </c>
      <c r="C311" s="19">
        <v>10.8</v>
      </c>
      <c r="D311" s="19" t="s">
        <v>332</v>
      </c>
      <c r="E311" s="14">
        <v>637.20000000000005</v>
      </c>
      <c r="F311" s="16"/>
      <c r="H311" s="1"/>
    </row>
    <row r="312" spans="1:8" x14ac:dyDescent="0.25">
      <c r="A312" s="16"/>
      <c r="B312" s="16"/>
      <c r="C312" s="16"/>
      <c r="D312" s="16"/>
      <c r="E312" s="14"/>
      <c r="F312" s="23">
        <f>E311*C311</f>
        <v>6881.7600000000011</v>
      </c>
      <c r="H312" s="1"/>
    </row>
    <row r="313" spans="1:8" x14ac:dyDescent="0.25">
      <c r="A313" s="19" t="s">
        <v>9</v>
      </c>
      <c r="B313" s="18" t="s">
        <v>115</v>
      </c>
      <c r="C313" s="19" t="s">
        <v>109</v>
      </c>
      <c r="D313" s="19" t="s">
        <v>56</v>
      </c>
      <c r="E313" s="14">
        <v>278.16000000000003</v>
      </c>
      <c r="F313" s="16"/>
      <c r="H313" s="1"/>
    </row>
    <row r="314" spans="1:8" x14ac:dyDescent="0.25">
      <c r="A314" s="16"/>
      <c r="B314" s="16"/>
      <c r="C314" s="16"/>
      <c r="D314" s="16"/>
      <c r="E314" s="14"/>
      <c r="F314" s="23">
        <f>E313*C313</f>
        <v>834.48</v>
      </c>
      <c r="H314" s="1"/>
    </row>
    <row r="315" spans="1:8" x14ac:dyDescent="0.25">
      <c r="A315" s="19" t="s">
        <v>11</v>
      </c>
      <c r="B315" s="18" t="s">
        <v>261</v>
      </c>
      <c r="C315" s="19">
        <v>3.42</v>
      </c>
      <c r="D315" s="19" t="s">
        <v>8</v>
      </c>
      <c r="E315" s="15">
        <v>1995</v>
      </c>
      <c r="F315" s="16"/>
      <c r="H315" s="1"/>
    </row>
    <row r="316" spans="1:8" x14ac:dyDescent="0.25">
      <c r="A316" s="16"/>
      <c r="B316" s="16"/>
      <c r="C316" s="16"/>
      <c r="D316" s="16"/>
      <c r="E316" s="14"/>
      <c r="F316" s="23">
        <f>E315*C315</f>
        <v>6822.9</v>
      </c>
      <c r="H316" s="1"/>
    </row>
    <row r="317" spans="1:8" x14ac:dyDescent="0.25">
      <c r="A317" s="19" t="s">
        <v>14</v>
      </c>
      <c r="B317" s="18" t="s">
        <v>262</v>
      </c>
      <c r="C317" s="19">
        <v>4.38</v>
      </c>
      <c r="D317" s="19" t="s">
        <v>8</v>
      </c>
      <c r="E317" s="15">
        <v>766.5</v>
      </c>
      <c r="F317" s="16"/>
      <c r="H317" s="1"/>
    </row>
    <row r="318" spans="1:8" x14ac:dyDescent="0.25">
      <c r="A318" s="16"/>
      <c r="B318" s="16"/>
      <c r="C318" s="16"/>
      <c r="D318" s="16"/>
      <c r="E318" s="14"/>
      <c r="F318" s="23">
        <f>E317*C317</f>
        <v>3357.27</v>
      </c>
      <c r="H318" s="1"/>
    </row>
    <row r="319" spans="1:8" x14ac:dyDescent="0.25">
      <c r="A319" s="19" t="s">
        <v>18</v>
      </c>
      <c r="B319" s="18" t="s">
        <v>263</v>
      </c>
      <c r="C319" s="23">
        <v>1</v>
      </c>
      <c r="D319" s="19" t="s">
        <v>8</v>
      </c>
      <c r="E319" s="15">
        <v>1100</v>
      </c>
      <c r="F319" s="16"/>
      <c r="H319" s="1"/>
    </row>
    <row r="320" spans="1:8" x14ac:dyDescent="0.25">
      <c r="A320" s="16"/>
      <c r="B320" s="16"/>
      <c r="C320" s="16"/>
      <c r="D320" s="16"/>
      <c r="E320" s="14"/>
      <c r="F320" s="23">
        <f>E319*C319</f>
        <v>1100</v>
      </c>
      <c r="H320" s="1"/>
    </row>
    <row r="321" spans="1:8" x14ac:dyDescent="0.25">
      <c r="A321" s="19" t="s">
        <v>53</v>
      </c>
      <c r="B321" s="18" t="s">
        <v>264</v>
      </c>
      <c r="C321" s="23">
        <v>2</v>
      </c>
      <c r="D321" s="19" t="s">
        <v>8</v>
      </c>
      <c r="E321" s="14">
        <v>4000</v>
      </c>
      <c r="F321" s="16"/>
      <c r="H321" s="1"/>
    </row>
    <row r="322" spans="1:8" x14ac:dyDescent="0.25">
      <c r="A322" s="16"/>
      <c r="B322" s="16"/>
      <c r="C322" s="16"/>
      <c r="D322" s="16"/>
      <c r="E322" s="14"/>
      <c r="F322" s="23">
        <f>E321*C321</f>
        <v>8000</v>
      </c>
      <c r="H322" s="1"/>
    </row>
    <row r="323" spans="1:8" x14ac:dyDescent="0.25">
      <c r="A323" s="19" t="s">
        <v>57</v>
      </c>
      <c r="B323" s="18" t="s">
        <v>265</v>
      </c>
      <c r="C323" s="19">
        <v>31.92</v>
      </c>
      <c r="D323" s="19" t="s">
        <v>8</v>
      </c>
      <c r="E323" s="14">
        <v>354.56</v>
      </c>
      <c r="F323" s="16"/>
      <c r="H323" s="1"/>
    </row>
    <row r="324" spans="1:8" x14ac:dyDescent="0.25">
      <c r="A324" s="16"/>
      <c r="B324" s="16"/>
      <c r="C324" s="16"/>
      <c r="D324" s="16"/>
      <c r="E324" s="14"/>
      <c r="F324" s="23">
        <f>E323*C323</f>
        <v>11317.555200000001</v>
      </c>
      <c r="H324" s="1"/>
    </row>
    <row r="325" spans="1:8" x14ac:dyDescent="0.25">
      <c r="A325" s="19" t="s">
        <v>60</v>
      </c>
      <c r="B325" s="18" t="s">
        <v>266</v>
      </c>
      <c r="C325" s="19" t="s">
        <v>16</v>
      </c>
      <c r="D325" s="19" t="s">
        <v>56</v>
      </c>
      <c r="E325" s="14">
        <v>333.13</v>
      </c>
      <c r="F325" s="16"/>
      <c r="H325" s="1"/>
    </row>
    <row r="326" spans="1:8" x14ac:dyDescent="0.25">
      <c r="A326" s="16"/>
      <c r="B326" s="16"/>
      <c r="C326" s="16"/>
      <c r="D326" s="16"/>
      <c r="E326" s="14"/>
      <c r="F326" s="23">
        <f>E325*C325</f>
        <v>333.13</v>
      </c>
      <c r="H326" s="1"/>
    </row>
    <row r="327" spans="1:8" x14ac:dyDescent="0.25">
      <c r="A327" s="19" t="s">
        <v>63</v>
      </c>
      <c r="B327" s="18" t="s">
        <v>267</v>
      </c>
      <c r="C327" s="19" t="s">
        <v>268</v>
      </c>
      <c r="D327" s="19" t="s">
        <v>8</v>
      </c>
      <c r="E327" s="14">
        <v>42.87</v>
      </c>
      <c r="F327" s="16"/>
      <c r="H327" s="1"/>
    </row>
    <row r="328" spans="1:8" x14ac:dyDescent="0.25">
      <c r="A328" s="16"/>
      <c r="B328" s="16"/>
      <c r="C328" s="16"/>
      <c r="D328" s="16"/>
      <c r="E328" s="14"/>
      <c r="F328" s="23">
        <f>E327*C327</f>
        <v>408.97979999999995</v>
      </c>
      <c r="H328" s="1"/>
    </row>
    <row r="329" spans="1:8" x14ac:dyDescent="0.25">
      <c r="A329" s="19" t="s">
        <v>65</v>
      </c>
      <c r="B329" s="18" t="s">
        <v>269</v>
      </c>
      <c r="C329" s="19" t="s">
        <v>120</v>
      </c>
      <c r="D329" s="19" t="s">
        <v>56</v>
      </c>
      <c r="E329" s="14">
        <v>523.37</v>
      </c>
      <c r="F329" s="16"/>
      <c r="H329" s="1"/>
    </row>
    <row r="330" spans="1:8" x14ac:dyDescent="0.25">
      <c r="A330" s="16"/>
      <c r="B330" s="16"/>
      <c r="C330" s="16"/>
      <c r="D330" s="16"/>
      <c r="E330" s="14"/>
      <c r="F330" s="23">
        <f>E329*C329</f>
        <v>4186.96</v>
      </c>
      <c r="H330" s="1"/>
    </row>
    <row r="331" spans="1:8" x14ac:dyDescent="0.25">
      <c r="A331" s="19" t="s">
        <v>67</v>
      </c>
      <c r="B331" s="18" t="s">
        <v>270</v>
      </c>
      <c r="C331" s="19" t="s">
        <v>104</v>
      </c>
      <c r="D331" s="19" t="s">
        <v>45</v>
      </c>
      <c r="E331" s="14">
        <v>358.99</v>
      </c>
      <c r="F331" s="16"/>
      <c r="H331" s="1"/>
    </row>
    <row r="332" spans="1:8" x14ac:dyDescent="0.25">
      <c r="A332" s="16"/>
      <c r="B332" s="16"/>
      <c r="C332" s="16"/>
      <c r="D332" s="16"/>
      <c r="E332" s="14"/>
      <c r="F332" s="23">
        <f>E331*C331</f>
        <v>2512.9300000000003</v>
      </c>
      <c r="H332" s="1"/>
    </row>
    <row r="333" spans="1:8" x14ac:dyDescent="0.25">
      <c r="A333" s="19" t="s">
        <v>69</v>
      </c>
      <c r="B333" s="18" t="s">
        <v>271</v>
      </c>
      <c r="C333" s="19" t="s">
        <v>83</v>
      </c>
      <c r="D333" s="19" t="s">
        <v>56</v>
      </c>
      <c r="E333" s="14">
        <v>138.22999999999999</v>
      </c>
      <c r="F333" s="16"/>
      <c r="H333" s="1"/>
    </row>
    <row r="334" spans="1:8" x14ac:dyDescent="0.25">
      <c r="A334" s="16"/>
      <c r="B334" s="16"/>
      <c r="C334" s="16"/>
      <c r="D334" s="16"/>
      <c r="E334" s="14"/>
      <c r="F334" s="23">
        <f>E333*C333</f>
        <v>691.15</v>
      </c>
      <c r="H334" s="1"/>
    </row>
    <row r="335" spans="1:8" x14ac:dyDescent="0.25">
      <c r="A335" s="19" t="s">
        <v>71</v>
      </c>
      <c r="B335" s="18" t="s">
        <v>272</v>
      </c>
      <c r="C335" s="19" t="s">
        <v>16</v>
      </c>
      <c r="D335" s="19" t="s">
        <v>56</v>
      </c>
      <c r="E335" s="14">
        <v>170.86</v>
      </c>
      <c r="F335" s="16"/>
      <c r="H335" s="1"/>
    </row>
    <row r="336" spans="1:8" x14ac:dyDescent="0.25">
      <c r="A336" s="16"/>
      <c r="B336" s="16"/>
      <c r="C336" s="16"/>
      <c r="D336" s="16"/>
      <c r="E336" s="14"/>
      <c r="F336" s="23">
        <f>E335*C335</f>
        <v>170.86</v>
      </c>
      <c r="H336" s="1"/>
    </row>
    <row r="337" spans="1:8" x14ac:dyDescent="0.25">
      <c r="A337" s="19" t="s">
        <v>73</v>
      </c>
      <c r="B337" s="18" t="s">
        <v>273</v>
      </c>
      <c r="C337" s="19" t="s">
        <v>55</v>
      </c>
      <c r="D337" s="19" t="s">
        <v>56</v>
      </c>
      <c r="E337" s="14">
        <v>322.52</v>
      </c>
      <c r="F337" s="16"/>
      <c r="H337" s="1"/>
    </row>
    <row r="338" spans="1:8" x14ac:dyDescent="0.25">
      <c r="A338" s="16"/>
      <c r="B338" s="16"/>
      <c r="C338" s="16"/>
      <c r="D338" s="16"/>
      <c r="E338" s="14"/>
      <c r="F338" s="23">
        <f>E337*C337</f>
        <v>645.04</v>
      </c>
      <c r="H338" s="1"/>
    </row>
    <row r="339" spans="1:8" x14ac:dyDescent="0.25">
      <c r="A339" s="19" t="s">
        <v>75</v>
      </c>
      <c r="B339" s="18" t="s">
        <v>274</v>
      </c>
      <c r="C339" s="19" t="s">
        <v>109</v>
      </c>
      <c r="D339" s="19" t="s">
        <v>56</v>
      </c>
      <c r="E339" s="14">
        <v>199.84</v>
      </c>
      <c r="F339" s="16"/>
      <c r="H339" s="1"/>
    </row>
    <row r="340" spans="1:8" x14ac:dyDescent="0.25">
      <c r="A340" s="16"/>
      <c r="B340" s="16"/>
      <c r="C340" s="16"/>
      <c r="D340" s="16"/>
      <c r="E340" s="14"/>
      <c r="F340" s="23">
        <f>E339*C339</f>
        <v>599.52</v>
      </c>
      <c r="H340" s="1"/>
    </row>
    <row r="341" spans="1:8" x14ac:dyDescent="0.25">
      <c r="A341" s="19" t="s">
        <v>77</v>
      </c>
      <c r="B341" s="18" t="s">
        <v>275</v>
      </c>
      <c r="C341" s="19" t="s">
        <v>276</v>
      </c>
      <c r="D341" s="19" t="s">
        <v>8</v>
      </c>
      <c r="E341" s="14">
        <v>90.68</v>
      </c>
      <c r="F341" s="16"/>
      <c r="H341" s="1"/>
    </row>
    <row r="342" spans="1:8" x14ac:dyDescent="0.25">
      <c r="A342" s="16"/>
      <c r="B342" s="16"/>
      <c r="C342" s="16"/>
      <c r="D342" s="16"/>
      <c r="E342" s="14"/>
      <c r="F342" s="23">
        <f>E341*C341</f>
        <v>5674.7544000000007</v>
      </c>
      <c r="H342" s="1"/>
    </row>
    <row r="343" spans="1:8" x14ac:dyDescent="0.25">
      <c r="A343" s="19" t="s">
        <v>79</v>
      </c>
      <c r="B343" s="18" t="s">
        <v>277</v>
      </c>
      <c r="C343" s="19" t="s">
        <v>278</v>
      </c>
      <c r="D343" s="19" t="s">
        <v>8</v>
      </c>
      <c r="E343" s="14">
        <v>77.680000000000007</v>
      </c>
      <c r="F343" s="16"/>
      <c r="H343" s="1"/>
    </row>
    <row r="344" spans="1:8" x14ac:dyDescent="0.25">
      <c r="A344" s="16"/>
      <c r="B344" s="16"/>
      <c r="C344" s="16"/>
      <c r="D344" s="16"/>
      <c r="E344" s="14"/>
      <c r="F344" s="23">
        <f>E343*C343</f>
        <v>163.12800000000001</v>
      </c>
      <c r="H344" s="1"/>
    </row>
    <row r="345" spans="1:8" x14ac:dyDescent="0.25">
      <c r="A345" s="19" t="s">
        <v>81</v>
      </c>
      <c r="B345" s="18" t="s">
        <v>333</v>
      </c>
      <c r="C345" s="19">
        <v>11.4</v>
      </c>
      <c r="D345" s="19" t="s">
        <v>8</v>
      </c>
      <c r="E345" s="15">
        <v>698</v>
      </c>
      <c r="F345" s="16"/>
      <c r="H345" s="1"/>
    </row>
    <row r="346" spans="1:8" x14ac:dyDescent="0.25">
      <c r="A346" s="16"/>
      <c r="B346" s="16"/>
      <c r="C346" s="16"/>
      <c r="D346" s="16"/>
      <c r="E346" s="14"/>
      <c r="F346" s="23">
        <f>E345*C345</f>
        <v>7957.2</v>
      </c>
      <c r="H346" s="1"/>
    </row>
    <row r="347" spans="1:8" x14ac:dyDescent="0.25">
      <c r="A347" s="21" t="s">
        <v>279</v>
      </c>
      <c r="B347" s="16"/>
      <c r="C347" s="16"/>
      <c r="D347" s="18" t="s">
        <v>20</v>
      </c>
      <c r="E347" s="14"/>
      <c r="F347" s="24">
        <f>F346+F342+F340+F338+F336+F334+F332+F330+F328+F326+F324+F322+F320+F318+F316+F314+F312-0.01+F344</f>
        <v>61657.607400000001</v>
      </c>
      <c r="H347" s="1"/>
    </row>
    <row r="348" spans="1:8" x14ac:dyDescent="0.25">
      <c r="A348" s="14"/>
      <c r="B348" s="16"/>
      <c r="C348" s="16"/>
      <c r="D348" s="18" t="s">
        <v>20</v>
      </c>
      <c r="E348" s="14"/>
      <c r="F348" s="27"/>
      <c r="H348" s="1"/>
    </row>
    <row r="349" spans="1:8" x14ac:dyDescent="0.25">
      <c r="A349" s="21" t="s">
        <v>280</v>
      </c>
      <c r="B349" s="16"/>
      <c r="C349" s="16"/>
      <c r="D349" s="16"/>
      <c r="E349" s="14"/>
      <c r="F349" s="16"/>
      <c r="H349" s="1"/>
    </row>
    <row r="350" spans="1:8" x14ac:dyDescent="0.25">
      <c r="A350" s="19" t="s">
        <v>5</v>
      </c>
      <c r="B350" s="18" t="s">
        <v>281</v>
      </c>
      <c r="C350" s="19" t="s">
        <v>282</v>
      </c>
      <c r="D350" s="19" t="s">
        <v>45</v>
      </c>
      <c r="E350" s="14">
        <v>14.99</v>
      </c>
      <c r="F350" s="16"/>
      <c r="H350" s="1"/>
    </row>
    <row r="351" spans="1:8" x14ac:dyDescent="0.25">
      <c r="A351" s="16"/>
      <c r="B351" s="16"/>
      <c r="C351" s="16"/>
      <c r="D351" s="16"/>
      <c r="E351" s="14"/>
      <c r="F351" s="23">
        <f>E350*C350</f>
        <v>1648.9</v>
      </c>
      <c r="H351" s="1"/>
    </row>
    <row r="352" spans="1:8" x14ac:dyDescent="0.25">
      <c r="A352" s="19" t="s">
        <v>9</v>
      </c>
      <c r="B352" s="18" t="s">
        <v>283</v>
      </c>
      <c r="C352" s="19" t="s">
        <v>48</v>
      </c>
      <c r="D352" s="19" t="s">
        <v>56</v>
      </c>
      <c r="E352" s="15">
        <v>6.8</v>
      </c>
      <c r="F352" s="16"/>
      <c r="H352" s="1"/>
    </row>
    <row r="353" spans="1:8" x14ac:dyDescent="0.25">
      <c r="A353" s="16"/>
      <c r="B353" s="16"/>
      <c r="C353" s="16"/>
      <c r="D353" s="16"/>
      <c r="E353" s="14"/>
      <c r="F353" s="23">
        <f>E352*C352</f>
        <v>176.79999999999998</v>
      </c>
      <c r="H353" s="1"/>
    </row>
    <row r="354" spans="1:8" x14ac:dyDescent="0.25">
      <c r="A354" s="19" t="s">
        <v>11</v>
      </c>
      <c r="B354" s="18" t="s">
        <v>284</v>
      </c>
      <c r="C354" s="19" t="s">
        <v>285</v>
      </c>
      <c r="D354" s="19" t="s">
        <v>56</v>
      </c>
      <c r="E354" s="14">
        <v>4.92</v>
      </c>
      <c r="F354" s="16"/>
      <c r="H354" s="1"/>
    </row>
    <row r="355" spans="1:8" x14ac:dyDescent="0.25">
      <c r="A355" s="16"/>
      <c r="B355" s="16"/>
      <c r="C355" s="16"/>
      <c r="D355" s="16"/>
      <c r="E355" s="14"/>
      <c r="F355" s="23">
        <f>E354*C354</f>
        <v>221.4</v>
      </c>
      <c r="H355" s="1"/>
    </row>
    <row r="356" spans="1:8" x14ac:dyDescent="0.25">
      <c r="A356" s="19" t="s">
        <v>14</v>
      </c>
      <c r="B356" s="18" t="s">
        <v>286</v>
      </c>
      <c r="C356" s="19" t="s">
        <v>287</v>
      </c>
      <c r="D356" s="19" t="s">
        <v>45</v>
      </c>
      <c r="E356" s="14">
        <v>15.23</v>
      </c>
      <c r="F356" s="16"/>
      <c r="H356" s="1"/>
    </row>
    <row r="357" spans="1:8" x14ac:dyDescent="0.25">
      <c r="A357" s="16"/>
      <c r="B357" s="16"/>
      <c r="C357" s="16"/>
      <c r="D357" s="16"/>
      <c r="E357" s="14"/>
      <c r="F357" s="23">
        <f>E356*C356</f>
        <v>1979.9</v>
      </c>
      <c r="H357" s="1"/>
    </row>
    <row r="358" spans="1:8" x14ac:dyDescent="0.25">
      <c r="A358" s="19" t="s">
        <v>18</v>
      </c>
      <c r="B358" s="18" t="s">
        <v>288</v>
      </c>
      <c r="C358" s="19" t="s">
        <v>289</v>
      </c>
      <c r="D358" s="19" t="s">
        <v>45</v>
      </c>
      <c r="E358" s="14">
        <v>18.809999999999999</v>
      </c>
      <c r="F358" s="16"/>
      <c r="H358" s="1"/>
    </row>
    <row r="359" spans="1:8" x14ac:dyDescent="0.25">
      <c r="A359" s="16"/>
      <c r="B359" s="16"/>
      <c r="C359" s="16"/>
      <c r="D359" s="16"/>
      <c r="E359" s="14"/>
      <c r="F359" s="23">
        <f>E358*C358</f>
        <v>3856.0499999999997</v>
      </c>
      <c r="H359" s="1"/>
    </row>
    <row r="360" spans="1:8" x14ac:dyDescent="0.25">
      <c r="A360" s="19" t="s">
        <v>53</v>
      </c>
      <c r="B360" s="18" t="s">
        <v>290</v>
      </c>
      <c r="C360" s="19" t="s">
        <v>16</v>
      </c>
      <c r="D360" s="19" t="s">
        <v>56</v>
      </c>
      <c r="E360" s="15">
        <v>63.8</v>
      </c>
      <c r="F360" s="16"/>
      <c r="H360" s="1"/>
    </row>
    <row r="361" spans="1:8" x14ac:dyDescent="0.25">
      <c r="A361" s="16"/>
      <c r="B361" s="16"/>
      <c r="C361" s="16"/>
      <c r="D361" s="16"/>
      <c r="E361" s="14"/>
      <c r="F361" s="23">
        <f>E360*C360</f>
        <v>63.8</v>
      </c>
      <c r="H361" s="1"/>
    </row>
    <row r="362" spans="1:8" x14ac:dyDescent="0.25">
      <c r="A362" s="19" t="s">
        <v>57</v>
      </c>
      <c r="B362" s="18" t="s">
        <v>291</v>
      </c>
      <c r="C362" s="19" t="s">
        <v>16</v>
      </c>
      <c r="D362" s="19" t="s">
        <v>56</v>
      </c>
      <c r="E362" s="14">
        <v>217.17</v>
      </c>
      <c r="F362" s="16"/>
      <c r="H362" s="1"/>
    </row>
    <row r="363" spans="1:8" x14ac:dyDescent="0.25">
      <c r="A363" s="16"/>
      <c r="B363" s="16"/>
      <c r="C363" s="16"/>
      <c r="D363" s="16"/>
      <c r="E363" s="14"/>
      <c r="F363" s="23">
        <f>E362*C362</f>
        <v>217.17</v>
      </c>
      <c r="H363" s="1"/>
    </row>
    <row r="364" spans="1:8" x14ac:dyDescent="0.25">
      <c r="A364" s="19" t="s">
        <v>60</v>
      </c>
      <c r="B364" s="18" t="s">
        <v>292</v>
      </c>
      <c r="C364" s="19" t="s">
        <v>293</v>
      </c>
      <c r="D364" s="19" t="s">
        <v>56</v>
      </c>
      <c r="E364" s="14">
        <v>10.85</v>
      </c>
      <c r="F364" s="16"/>
      <c r="H364" s="1"/>
    </row>
    <row r="365" spans="1:8" x14ac:dyDescent="0.25">
      <c r="A365" s="16"/>
      <c r="B365" s="16"/>
      <c r="C365" s="16"/>
      <c r="D365" s="16"/>
      <c r="E365" s="14"/>
      <c r="F365" s="23">
        <f>E364*C364</f>
        <v>206.15</v>
      </c>
      <c r="H365" s="1"/>
    </row>
    <row r="366" spans="1:8" x14ac:dyDescent="0.25">
      <c r="A366" s="19" t="s">
        <v>63</v>
      </c>
      <c r="B366" s="18" t="s">
        <v>294</v>
      </c>
      <c r="C366" s="19" t="s">
        <v>293</v>
      </c>
      <c r="D366" s="19" t="s">
        <v>56</v>
      </c>
      <c r="E366" s="14">
        <v>37.08</v>
      </c>
      <c r="F366" s="16"/>
      <c r="H366" s="1"/>
    </row>
    <row r="367" spans="1:8" x14ac:dyDescent="0.25">
      <c r="A367" s="16"/>
      <c r="B367" s="16"/>
      <c r="C367" s="16"/>
      <c r="D367" s="16"/>
      <c r="E367" s="14"/>
      <c r="F367" s="23">
        <f>E366*C366</f>
        <v>704.52</v>
      </c>
      <c r="H367" s="1"/>
    </row>
    <row r="368" spans="1:8" x14ac:dyDescent="0.25">
      <c r="A368" s="19" t="s">
        <v>65</v>
      </c>
      <c r="B368" s="18" t="s">
        <v>295</v>
      </c>
      <c r="C368" s="19" t="s">
        <v>83</v>
      </c>
      <c r="D368" s="19" t="s">
        <v>56</v>
      </c>
      <c r="E368" s="14">
        <v>29.05</v>
      </c>
      <c r="F368" s="16"/>
      <c r="H368" s="1"/>
    </row>
    <row r="369" spans="1:8" x14ac:dyDescent="0.25">
      <c r="A369" s="16"/>
      <c r="B369" s="16"/>
      <c r="C369" s="16"/>
      <c r="D369" s="16"/>
      <c r="E369" s="14"/>
      <c r="F369" s="23">
        <f>E368*C368</f>
        <v>145.25</v>
      </c>
      <c r="H369" s="1"/>
    </row>
    <row r="370" spans="1:8" x14ac:dyDescent="0.25">
      <c r="A370" s="19" t="s">
        <v>67</v>
      </c>
      <c r="B370" s="18" t="s">
        <v>296</v>
      </c>
      <c r="C370" s="19" t="s">
        <v>215</v>
      </c>
      <c r="D370" s="19" t="s">
        <v>56</v>
      </c>
      <c r="E370" s="14">
        <v>13.84</v>
      </c>
      <c r="F370" s="16"/>
      <c r="H370" s="1"/>
    </row>
    <row r="371" spans="1:8" x14ac:dyDescent="0.25">
      <c r="A371" s="16"/>
      <c r="B371" s="16"/>
      <c r="C371" s="16"/>
      <c r="D371" s="16"/>
      <c r="E371" s="14"/>
      <c r="F371" s="23">
        <f>E370*C370</f>
        <v>304.48</v>
      </c>
      <c r="H371" s="1"/>
    </row>
    <row r="372" spans="1:8" x14ac:dyDescent="0.25">
      <c r="A372" s="21" t="s">
        <v>297</v>
      </c>
      <c r="B372" s="16"/>
      <c r="C372" s="16"/>
      <c r="D372" s="18" t="s">
        <v>20</v>
      </c>
      <c r="E372" s="14"/>
      <c r="F372" s="24">
        <f>F371+F369+F367+F365+F363+F361+F359+F357+F355+F353+F351</f>
        <v>9524.42</v>
      </c>
      <c r="H372" s="1"/>
    </row>
    <row r="373" spans="1:8" x14ac:dyDescent="0.25">
      <c r="A373" s="14"/>
      <c r="B373" s="16"/>
      <c r="C373" s="16"/>
      <c r="D373" s="18" t="s">
        <v>20</v>
      </c>
      <c r="E373" s="14"/>
      <c r="F373" s="25"/>
      <c r="H373" s="1"/>
    </row>
    <row r="374" spans="1:8" x14ac:dyDescent="0.25">
      <c r="A374" s="21" t="s">
        <v>298</v>
      </c>
      <c r="B374" s="16"/>
      <c r="C374" s="16"/>
      <c r="D374" s="16"/>
      <c r="E374" s="14"/>
      <c r="F374" s="16"/>
      <c r="H374" s="1"/>
    </row>
    <row r="375" spans="1:8" x14ac:dyDescent="0.25">
      <c r="A375" s="19" t="s">
        <v>5</v>
      </c>
      <c r="B375" s="18" t="s">
        <v>299</v>
      </c>
      <c r="C375" s="19">
        <v>7.25</v>
      </c>
      <c r="D375" s="19" t="s">
        <v>8</v>
      </c>
      <c r="E375" s="14">
        <v>114.05</v>
      </c>
      <c r="F375" s="16"/>
      <c r="H375" s="1"/>
    </row>
    <row r="376" spans="1:8" x14ac:dyDescent="0.25">
      <c r="A376" s="16"/>
      <c r="B376" s="16"/>
      <c r="C376" s="16"/>
      <c r="D376" s="16"/>
      <c r="E376" s="14"/>
      <c r="F376" s="23">
        <f>E375*C375</f>
        <v>826.86249999999995</v>
      </c>
      <c r="H376" s="1"/>
    </row>
    <row r="377" spans="1:8" x14ac:dyDescent="0.25">
      <c r="A377" s="19" t="s">
        <v>9</v>
      </c>
      <c r="B377" s="18" t="s">
        <v>300</v>
      </c>
      <c r="C377" s="19" t="s">
        <v>301</v>
      </c>
      <c r="D377" s="19" t="s">
        <v>8</v>
      </c>
      <c r="E377" s="14">
        <v>479.2</v>
      </c>
      <c r="F377" s="16"/>
      <c r="H377" s="1"/>
    </row>
    <row r="378" spans="1:8" x14ac:dyDescent="0.25">
      <c r="A378" s="16"/>
      <c r="B378" s="16"/>
      <c r="C378" s="16"/>
      <c r="D378" s="16"/>
      <c r="E378" s="14"/>
      <c r="F378" s="23">
        <f>E377*C377</f>
        <v>2012.64</v>
      </c>
      <c r="H378" s="1"/>
    </row>
    <row r="379" spans="1:8" x14ac:dyDescent="0.25">
      <c r="A379" s="19" t="s">
        <v>11</v>
      </c>
      <c r="B379" s="18" t="s">
        <v>302</v>
      </c>
      <c r="C379" s="19" t="s">
        <v>55</v>
      </c>
      <c r="D379" s="19" t="s">
        <v>56</v>
      </c>
      <c r="E379" s="14">
        <v>31.29</v>
      </c>
      <c r="F379" s="16"/>
      <c r="H379" s="1"/>
    </row>
    <row r="380" spans="1:8" x14ac:dyDescent="0.25">
      <c r="A380" s="16"/>
      <c r="B380" s="16"/>
      <c r="C380" s="16"/>
      <c r="D380" s="16"/>
      <c r="E380" s="14"/>
      <c r="F380" s="23">
        <f>E379*C379</f>
        <v>62.58</v>
      </c>
      <c r="H380" s="1"/>
    </row>
    <row r="381" spans="1:8" x14ac:dyDescent="0.25">
      <c r="A381" s="19" t="s">
        <v>14</v>
      </c>
      <c r="B381" s="18" t="s">
        <v>303</v>
      </c>
      <c r="C381" s="19" t="s">
        <v>304</v>
      </c>
      <c r="D381" s="19" t="s">
        <v>8</v>
      </c>
      <c r="E381" s="14">
        <v>87.87</v>
      </c>
      <c r="F381" s="16"/>
      <c r="H381" s="1"/>
    </row>
    <row r="382" spans="1:8" x14ac:dyDescent="0.25">
      <c r="A382" s="16"/>
      <c r="B382" s="16"/>
      <c r="C382" s="16"/>
      <c r="D382" s="16"/>
      <c r="E382" s="14"/>
      <c r="F382" s="23">
        <f>E381*C381</f>
        <v>1370.7719999999999</v>
      </c>
      <c r="H382" s="1"/>
    </row>
    <row r="383" spans="1:8" x14ac:dyDescent="0.25">
      <c r="A383" s="19" t="s">
        <v>18</v>
      </c>
      <c r="B383" s="18" t="s">
        <v>305</v>
      </c>
      <c r="C383" s="19" t="s">
        <v>306</v>
      </c>
      <c r="D383" s="19" t="s">
        <v>8</v>
      </c>
      <c r="E383" s="14">
        <v>64.12</v>
      </c>
      <c r="F383" s="16"/>
      <c r="H383" s="1"/>
    </row>
    <row r="384" spans="1:8" x14ac:dyDescent="0.25">
      <c r="A384" s="16"/>
      <c r="B384" s="16"/>
      <c r="C384" s="16"/>
      <c r="D384" s="16"/>
      <c r="E384" s="14"/>
      <c r="F384" s="23">
        <f>E383*C383</f>
        <v>589.904</v>
      </c>
      <c r="H384" s="1"/>
    </row>
    <row r="385" spans="1:8" x14ac:dyDescent="0.25">
      <c r="A385" s="19" t="s">
        <v>53</v>
      </c>
      <c r="B385" s="18" t="s">
        <v>307</v>
      </c>
      <c r="C385" s="19" t="s">
        <v>304</v>
      </c>
      <c r="D385" s="19" t="s">
        <v>45</v>
      </c>
      <c r="E385" s="14">
        <v>14.1</v>
      </c>
      <c r="F385" s="16"/>
      <c r="H385" s="1"/>
    </row>
    <row r="386" spans="1:8" x14ac:dyDescent="0.25">
      <c r="A386" s="16"/>
      <c r="B386" s="16"/>
      <c r="C386" s="16"/>
      <c r="D386" s="16"/>
      <c r="E386" s="14"/>
      <c r="F386" s="23">
        <f>E385*C385</f>
        <v>219.95999999999998</v>
      </c>
      <c r="H386" s="1"/>
    </row>
    <row r="387" spans="1:8" x14ac:dyDescent="0.25">
      <c r="A387" s="21" t="s">
        <v>308</v>
      </c>
      <c r="B387" s="16"/>
      <c r="C387" s="16"/>
      <c r="D387" s="18" t="s">
        <v>20</v>
      </c>
      <c r="E387" s="14"/>
      <c r="F387" s="24">
        <f>F386+F384+F382+F380+F378+F376-0.01</f>
        <v>5082.7084999999997</v>
      </c>
      <c r="H387" s="1"/>
    </row>
    <row r="388" spans="1:8" x14ac:dyDescent="0.25">
      <c r="A388" s="14"/>
      <c r="B388" s="16"/>
      <c r="C388" s="16"/>
      <c r="D388" s="18" t="s">
        <v>20</v>
      </c>
      <c r="E388" s="14"/>
      <c r="F388" s="25"/>
      <c r="H388" s="1"/>
    </row>
    <row r="389" spans="1:8" x14ac:dyDescent="0.25">
      <c r="A389" s="21" t="s">
        <v>309</v>
      </c>
      <c r="B389" s="16"/>
      <c r="C389" s="16"/>
      <c r="D389" s="16"/>
      <c r="E389" s="14"/>
      <c r="F389" s="16"/>
      <c r="H389" s="1"/>
    </row>
    <row r="390" spans="1:8" x14ac:dyDescent="0.25">
      <c r="A390" s="19" t="s">
        <v>5</v>
      </c>
      <c r="B390" s="18" t="s">
        <v>310</v>
      </c>
      <c r="C390" s="19" t="s">
        <v>13</v>
      </c>
      <c r="D390" s="19" t="s">
        <v>8</v>
      </c>
      <c r="E390" s="14">
        <v>10.119999999999999</v>
      </c>
      <c r="F390" s="16"/>
      <c r="H390" s="1"/>
    </row>
    <row r="391" spans="1:8" x14ac:dyDescent="0.25">
      <c r="A391" s="16"/>
      <c r="B391" s="16"/>
      <c r="C391" s="16"/>
      <c r="D391" s="16"/>
      <c r="E391" s="28"/>
      <c r="F391" s="23">
        <f>E390*C390</f>
        <v>8634.384</v>
      </c>
    </row>
    <row r="392" spans="1:8" x14ac:dyDescent="0.25">
      <c r="A392" s="21" t="s">
        <v>311</v>
      </c>
      <c r="B392" s="16"/>
      <c r="C392" s="16"/>
      <c r="D392" s="18" t="s">
        <v>20</v>
      </c>
      <c r="E392" s="28"/>
      <c r="F392" s="24">
        <f>F391</f>
        <v>8634.384</v>
      </c>
    </row>
    <row r="393" spans="1:8" x14ac:dyDescent="0.25">
      <c r="A393" s="14"/>
      <c r="B393" s="16"/>
      <c r="C393" s="16"/>
      <c r="D393" s="18" t="s">
        <v>20</v>
      </c>
      <c r="E393" s="27"/>
      <c r="F393" s="27"/>
    </row>
    <row r="394" spans="1:8" x14ac:dyDescent="0.25">
      <c r="A394" s="42" t="s">
        <v>314</v>
      </c>
      <c r="B394" s="42"/>
      <c r="C394" s="16"/>
      <c r="D394" s="18" t="s">
        <v>20</v>
      </c>
      <c r="E394" s="26"/>
      <c r="F394" s="26">
        <f>F392+F387+F372+F347+F308+F295+F288+F279+F268+F257+F238+F223+F138+F55+F46+F37+F26</f>
        <v>1021308.3537</v>
      </c>
    </row>
  </sheetData>
  <mergeCells count="5">
    <mergeCell ref="A1:F3"/>
    <mergeCell ref="C5:F8"/>
    <mergeCell ref="A9:F9"/>
    <mergeCell ref="A26:D26"/>
    <mergeCell ref="A394:B394"/>
  </mergeCells>
  <pageMargins left="0.26" right="0.11" top="1.75" bottom="0.78740157499999996" header="0.31496062000000002" footer="0.31496062000000002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N/A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Freirogerio</cp:lastModifiedBy>
  <cp:lastPrinted>2014-10-27T18:53:47Z</cp:lastPrinted>
  <dcterms:created xsi:type="dcterms:W3CDTF">2011-12-20T16:48:13Z</dcterms:created>
  <dcterms:modified xsi:type="dcterms:W3CDTF">2014-10-27T18:53:53Z</dcterms:modified>
</cp:coreProperties>
</file>